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'Hoja1'!$A$1:$P$267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<sst xmlns="http://schemas.openxmlformats.org/spreadsheetml/2006/main" count="410" uniqueCount="396">
  <si>
    <t>GASTOS Y OTRAS PÉRDIDAS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</si>
  <si>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</si>
  <si>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</si>
  <si>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</si>
  <si>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</si>
  <si>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</si>
  <si>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</si>
  <si>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</si>
  <si>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</si>
  <si>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</si>
  <si>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</si>
  <si>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</si>
  <si>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</si>
  <si>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</si>
  <si>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</si>
  <si>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</si>
  <si>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</si>
  <si>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</si>
  <si>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</si>
  <si>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</si>
  <si>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</si>
  <si>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</si>
  <si>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</si>
  <si>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</si>
  <si>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</si>
  <si>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</si>
  <si>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</si>
  <si>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</si>
  <si>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</si>
  <si>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</si>
  <si>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</si>
  <si>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</si>
  <si>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</si>
  <si>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</si>
  <si>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</si>
  <si>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</si>
  <si>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</si>
  <si>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</si>
  <si>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</si>
  <si>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</si>
  <si>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</si>
  <si>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</si>
  <si>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</si>
  <si>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</si>
  <si>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</si>
  <si>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</si>
  <si>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</si>
  <si>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</si>
  <si>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</si>
  <si>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</si>
  <si>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</si>
  <si>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</si>
  <si>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</si>
  <si>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</si>
  <si>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</si>
  <si>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</si>
  <si>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</si>
  <si>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</si>
  <si>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</si>
  <si>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</si>
  <si>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</si>
  <si>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</si>
  <si>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</si>
  <si>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</si>
  <si>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</si>
  <si>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</si>
  <si>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</si>
  <si>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</si>
  <si>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</si>
  <si>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</si>
  <si>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</si>
  <si>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</si>
  <si>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</si>
  <si>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</si>
  <si>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</si>
  <si>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</si>
  <si>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</si>
  <si>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</si>
  <si>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</si>
  <si>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</si>
  <si>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</si>
  <si>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</si>
  <si>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</si>
  <si>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</si>
  <si>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</si>
  <si>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</si>
  <si>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</si>
  <si>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</si>
  <si>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</si>
  <si>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</si>
  <si>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</si>
  <si>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</si>
  <si>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</si>
  <si>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</si>
  <si>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</si>
  <si>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</si>
  <si>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</si>
  <si>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</si>
  <si>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</si>
  <si>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</si>
  <si>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</si>
  <si>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</si>
  <si>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</si>
  <si>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</si>
  <si>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</si>
  <si>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</si>
  <si>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</si>
  <si>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</si>
  <si>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</si>
  <si>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</si>
  <si>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</si>
  <si>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</si>
  <si>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</si>
  <si>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</si>
  <si>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</si>
  <si>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</si>
  <si>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</si>
  <si>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</si>
  <si>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</si>
  <si>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</si>
  <si>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</si>
  <si>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</si>
  <si>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</si>
  <si>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</si>
  <si>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</si>
  <si>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</si>
  <si>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</si>
  <si>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</si>
  <si>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</si>
  <si>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</si>
  <si>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</si>
  <si>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</si>
  <si>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</si>
  <si>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</si>
  <si>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</si>
  <si>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</si>
  <si>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</si>
  <si>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</si>
  <si>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</si>
  <si>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</si>
  <si>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</si>
  <si>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</si>
  <si>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</si>
  <si>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</si>
  <si>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</si>
  <si>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</si>
  <si>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</si>
  <si>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</si>
  <si>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</si>
  <si>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</si>
  <si>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</si>
  <si>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</si>
  <si>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</si>
  <si>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</si>
  <si>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</si>
  <si>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</si>
  <si>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</si>
  <si>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</si>
  <si>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</si>
  <si>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</si>
  <si>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</si>
  <si>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</si>
  <si>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</si>
  <si>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</si>
  <si>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</si>
  <si>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</si>
  <si>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</si>
  <si>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</si>
  <si>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</si>
  <si>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</si>
  <si>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</si>
  <si>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</si>
  <si>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</si>
  <si>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</si>
  <si>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</si>
  <si>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</si>
  <si>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</si>
  <si>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</si>
  <si>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</si>
  <si>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</si>
  <si>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</si>
  <si>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</si>
  <si>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</si>
  <si>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</si>
  <si>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</si>
  <si>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</si>
  <si>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</si>
  <si>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</si>
  <si>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</si>
  <si>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</si>
  <si>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</si>
  <si>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</si>
  <si>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</si>
  <si>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</si>
  <si>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</si>
  <si>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</si>
  <si>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</si>
  <si>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</si>
  <si>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</si>
  <si>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</si>
  <si>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</si>
  <si>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</si>
  <si>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</si>
  <si>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</si>
  <si>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</si>
  <si>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</si>
  <si>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</si>
  <si>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</si>
  <si>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</si>
  <si>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</si>
  <si>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</si>
  <si>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</si>
  <si>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</si>
  <si>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</si>
  <si>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</si>
  <si>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</si>
  <si>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</si>
  <si>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</si>
  <si>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</si>
  <si>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</si>
  <si>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</si>
  <si>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</si>
  <si>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</si>
  <si>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</si>
  <si>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</si>
  <si>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</si>
  <si>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</si>
  <si>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</si>
  <si>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</si>
  <si>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</si>
  <si>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</si>
  <si>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</si>
  <si>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</si>
  <si>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</si>
  <si>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</si>
  <si>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</si>
  <si>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</si>
  <si>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</si>
  <si>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</si>
  <si>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</si>
  <si>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</si>
  <si>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</si>
  <si>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</si>
  <si>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</si>
  <si>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</si>
  <si>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</si>
  <si>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</si>
  <si>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</si>
  <si>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</si>
  <si>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</si>
  <si>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</si>
  <si>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</si>
  <si>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</si>
  <si>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</si>
  <si>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</si>
  <si>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</si>
  <si>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</si>
  <si>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</si>
  <si>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</si>
  <si>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</si>
  <si>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</si>
  <si>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</si>
  <si>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</si>
  <si>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</si>
  <si>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</si>
  <si>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</si>
  <si>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</si>
  <si>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</si>
  <si>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</si>
  <si>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</si>
  <si>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</si>
  <si>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</si>
  <si>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</si>
  <si>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</si>
  <si>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</si>
  <si>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</si>
  <si>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</si>
  <si>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</si>
  <si>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</si>
  <si>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</si>
  <si>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</si>
  <si>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</si>
  <si>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</si>
  <si>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</si>
  <si>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</si>
  <si>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</si>
  <si>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</si>
  <si>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</si>
  <si>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</si>
  <si>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</si>
  <si>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</si>
  <si>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</si>
  <si>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</si>
  <si>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</si>
  <si>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</si>
  <si>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</si>
  <si>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</si>
  <si>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</si>
  <si>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</si>
  <si>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</si>
  <si>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</si>
  <si>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</si>
  <si>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</si>
  <si>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</si>
  <si>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</si>
  <si>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</si>
  <si>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</si>
  <si>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</si>
  <si>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</si>
  <si>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</si>
  <si>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</si>
  <si>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</si>
  <si>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</si>
  <si>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</si>
  <si>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</si>
  <si>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</si>
  <si>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</si>
  <si>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</si>
  <si>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</si>
  <si>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</si>
  <si>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</si>
  <si>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</si>
  <si>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</si>
  <si>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</si>
  <si>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</si>
  <si>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</si>
  <si>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</si>
  <si>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</si>
  <si>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</si>
  <si>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</si>
  <si>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</si>
  <si>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</si>
  <si>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</si>
  <si>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</si>
  <si>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</si>
  <si>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</si>
  <si>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</si>
  <si>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</si>
  <si>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</si>
  <si>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</si>
  <si>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</si>
  <si>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</si>
  <si>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</si>
  <si>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</si>
  <si>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</si>
  <si>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</si>
  <si>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</si>
  <si>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</si>
  <si>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</si>
  <si>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</si>
  <si>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</si>
  <si>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</si>
  <si>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</si>
  <si>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</si>
  <si>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</si>
  <si>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</si>
  <si>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</si>
  <si>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</si>
  <si>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</si>
  <si>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</si>
  <si>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</si>
  <si>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</si>
  <si>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</si>
  <si>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</si>
  <si>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</si>
  <si>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</si>
  <si>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</si>
  <si>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</si>
  <si>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</si>
  <si>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</si>
  <si>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</si>
  <si>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</si>
  <si>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</si>
  <si>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</si>
  <si>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</si>
  <si>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</si>
  <si>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</si>
  <si>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</si>
  <si>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</si>
  <si>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</si>
  <si>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</si>
  <si>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</si>
  <si>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</si>
  <si>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</si>
  <si>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</si>
  <si>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</si>
  <si>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</si>
  <si>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</si>
  <si>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DISMINUCIÓN DE BIENES POR PÉRDIDA, OBSOLESCENCIA Y DETERIORO</t>
  </si>
  <si>
    <t>TRANSFERENCIAS DEL EXTERIOR</t>
  </si>
  <si>
    <t>CONSTRUCCIÓN EN BIENES NO CAPITALIZABLES</t>
  </si>
  <si>
    <t>RESULTADO DEL EJERCICIO (AHORRO/DESAHORRO)</t>
  </si>
  <si>
    <t>MUNICIPIO DE PUERTO VALLARTA</t>
  </si>
  <si>
    <t>ESTADO DE ACTIVIDADES</t>
  </si>
  <si>
    <t>AL 31 DE DICIEMBRE 2016</t>
  </si>
  <si>
    <t>2015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</si>
</sst>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28"/>
      <color indexed="8"/>
      <name val="C39HrP24DhTt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28"/>
      <color theme="1"/>
      <name val="C39HrP24DhTt"/>
      <family val="0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165" fontId="47" fillId="0" borderId="0" xfId="0" applyNumberFormat="1" applyFont="1" applyAlignment="1">
      <alignment horizontal="right" vertical="center"/>
    </xf>
    <xf numFmtId="165" fontId="48" fillId="33" borderId="12" xfId="0" applyNumberFormat="1" applyFont="1" applyFill="1" applyBorder="1" applyAlignment="1" quotePrefix="1">
      <alignment horizontal="center" vertical="center"/>
    </xf>
    <xf numFmtId="165" fontId="48" fillId="33" borderId="13" xfId="0" applyNumberFormat="1" applyFont="1" applyFill="1" applyBorder="1" applyAlignment="1" quotePrefix="1">
      <alignment horizontal="center" vertical="center"/>
    </xf>
    <xf numFmtId="0" fontId="49" fillId="34" borderId="0" xfId="0" applyFont="1" applyFill="1" applyBorder="1" applyAlignment="1">
      <alignment horizontal="left"/>
    </xf>
    <xf numFmtId="0" fontId="47" fillId="34" borderId="0" xfId="0" applyFont="1" applyFill="1" applyBorder="1" applyAlignment="1">
      <alignment horizontal="left"/>
    </xf>
    <xf numFmtId="0" fontId="50" fillId="34" borderId="0" xfId="0" applyFont="1" applyFill="1" applyBorder="1" applyAlignment="1">
      <alignment horizontal="left"/>
    </xf>
    <xf numFmtId="165" fontId="47" fillId="34" borderId="0" xfId="0" applyNumberFormat="1" applyFont="1" applyFill="1" applyBorder="1" applyAlignment="1">
      <alignment horizontal="right" vertical="center"/>
    </xf>
    <xf numFmtId="165" fontId="48" fillId="34" borderId="0" xfId="0" applyNumberFormat="1" applyFont="1" applyFill="1" applyBorder="1" applyAlignment="1">
      <alignment horizontal="right" vertical="center"/>
    </xf>
    <xf numFmtId="0" fontId="50" fillId="34" borderId="0" xfId="0" applyFont="1" applyFill="1" applyBorder="1" applyAlignment="1">
      <alignment/>
    </xf>
    <xf numFmtId="0" fontId="48" fillId="34" borderId="0" xfId="0" applyFont="1" applyFill="1" applyBorder="1" applyAlignment="1">
      <alignment horizontal="left"/>
    </xf>
    <xf numFmtId="0" fontId="50" fillId="34" borderId="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47" fillId="34" borderId="0" xfId="0" applyFont="1" applyFill="1" applyAlignment="1">
      <alignment horizontal="left"/>
    </xf>
    <xf numFmtId="165" fontId="4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/>
    </xf>
    <xf numFmtId="0" fontId="47" fillId="34" borderId="0" xfId="0" applyFont="1" applyFill="1" applyAlignment="1">
      <alignment/>
    </xf>
    <xf numFmtId="0" fontId="49" fillId="34" borderId="14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left"/>
    </xf>
    <xf numFmtId="0" fontId="47" fillId="34" borderId="15" xfId="0" applyFont="1" applyFill="1" applyBorder="1" applyAlignment="1">
      <alignment horizontal="left"/>
    </xf>
    <xf numFmtId="165" fontId="47" fillId="34" borderId="15" xfId="0" applyNumberFormat="1" applyFont="1" applyFill="1" applyBorder="1" applyAlignment="1">
      <alignment horizontal="right" vertical="center"/>
    </xf>
    <xf numFmtId="165" fontId="47" fillId="34" borderId="16" xfId="0" applyNumberFormat="1" applyFont="1" applyFill="1" applyBorder="1" applyAlignment="1">
      <alignment horizontal="right" vertical="center"/>
    </xf>
    <xf numFmtId="0" fontId="49" fillId="34" borderId="17" xfId="0" applyFont="1" applyFill="1" applyBorder="1" applyAlignment="1">
      <alignment horizontal="center"/>
    </xf>
    <xf numFmtId="165" fontId="48" fillId="34" borderId="18" xfId="0" applyNumberFormat="1" applyFont="1" applyFill="1" applyBorder="1" applyAlignment="1">
      <alignment horizontal="right" vertical="center"/>
    </xf>
    <xf numFmtId="0" fontId="50" fillId="34" borderId="17" xfId="0" applyFont="1" applyFill="1" applyBorder="1" applyAlignment="1">
      <alignment horizontal="center"/>
    </xf>
    <xf numFmtId="165" fontId="47" fillId="34" borderId="18" xfId="0" applyNumberFormat="1" applyFont="1" applyFill="1" applyBorder="1" applyAlignment="1">
      <alignment horizontal="right" vertical="center"/>
    </xf>
    <xf numFmtId="0" fontId="48" fillId="34" borderId="17" xfId="0" applyFont="1" applyFill="1" applyBorder="1" applyAlignment="1">
      <alignment horizontal="center"/>
    </xf>
    <xf numFmtId="0" fontId="48" fillId="34" borderId="19" xfId="0" applyFont="1" applyFill="1" applyBorder="1" applyAlignment="1">
      <alignment horizontal="left"/>
    </xf>
    <xf numFmtId="0" fontId="48" fillId="34" borderId="20" xfId="0" applyFont="1" applyFill="1" applyBorder="1" applyAlignment="1">
      <alignment horizontal="left"/>
    </xf>
    <xf numFmtId="165" fontId="48" fillId="34" borderId="20" xfId="0" applyNumberFormat="1" applyFont="1" applyFill="1" applyBorder="1" applyAlignment="1">
      <alignment horizontal="right" vertical="center"/>
    </xf>
    <xf numFmtId="165" fontId="48" fillId="34" borderId="21" xfId="0" applyNumberFormat="1" applyFont="1" applyFill="1" applyBorder="1" applyAlignment="1">
      <alignment horizontal="right" vertical="center"/>
    </xf>
    <xf numFmtId="0" fontId="48" fillId="34" borderId="11" xfId="0" applyFont="1" applyFill="1" applyBorder="1" applyAlignment="1">
      <alignment horizontal="left"/>
    </xf>
    <xf numFmtId="0" fontId="48" fillId="34" borderId="10" xfId="0" applyFont="1" applyFill="1" applyBorder="1" applyAlignment="1">
      <alignment horizontal="left"/>
    </xf>
    <xf numFmtId="165" fontId="48" fillId="34" borderId="10" xfId="0" applyNumberFormat="1" applyFont="1" applyFill="1" applyBorder="1" applyAlignment="1">
      <alignment horizontal="right" vertical="center"/>
    </xf>
    <xf numFmtId="165" fontId="48" fillId="34" borderId="13" xfId="0" applyNumberFormat="1" applyFont="1" applyFill="1" applyBorder="1" applyAlignment="1">
      <alignment horizontal="right" vertical="center"/>
    </xf>
    <xf numFmtId="0" fontId="47" fillId="35" borderId="0" xfId="0" applyFont="1" applyFill="1" applyBorder="1" applyAlignment="1">
      <alignment horizontal="left"/>
    </xf>
    <xf numFmtId="165" fontId="47" fillId="35" borderId="0" xfId="0" applyNumberFormat="1" applyFont="1" applyFill="1" applyBorder="1" applyAlignment="1">
      <alignment horizontal="right" vertical="center"/>
    </xf>
    <xf numFmtId="0" fontId="52" fillId="35" borderId="0" xfId="0" applyFont="1" applyFill="1" applyBorder="1" applyAlignment="1">
      <alignment horizontal="center"/>
    </xf>
    <xf numFmtId="0" fontId="53" fillId="35" borderId="0" xfId="0" applyFont="1" applyFill="1" applyBorder="1" applyAlignment="1">
      <alignment horizontal="center"/>
    </xf>
    <xf numFmtId="0" fontId="54" fillId="35" borderId="0" xfId="0" applyFont="1" applyFill="1" applyBorder="1" applyAlignment="1">
      <alignment horizontal="center"/>
    </xf>
    <xf numFmtId="165" fontId="47" fillId="0" borderId="18" xfId="0" applyNumberFormat="1" applyFont="1" applyBorder="1" applyAlignment="1">
      <alignment horizontal="righ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</xdr:rowOff>
    </xdr:from>
    <xdr:to>
      <xdr:col>1</xdr:col>
      <xdr:colOff>276225</xdr:colOff>
      <xdr:row>4</xdr:row>
      <xdr:rowOff>28575</xdr:rowOff>
    </xdr:to>
    <xdr:pic>
      <xdr:nvPicPr>
        <xdr:cNvPr id="1" name="Imagen 4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542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6"/>
  <sheetViews>
    <sheetView tabSelected="1" zoomScale="90" zoomScaleNormal="90" zoomScalePageLayoutView="0" workbookViewId="0" topLeftCell="A1">
      <selection activeCell="O27" sqref="O27"/>
    </sheetView>
  </sheetViews>
  <sheetFormatPr defaultColWidth="0" defaultRowHeight="15" zeroHeight="1"/>
  <cols>
    <col min="1" max="1" width="8.00390625" style="2" customWidth="1"/>
    <col min="2" max="2" width="7.8515625" style="2" customWidth="1"/>
    <col min="3" max="12" width="7.28125" style="2" customWidth="1"/>
    <col min="13" max="14" width="10.28125" style="2" customWidth="1"/>
    <col min="15" max="15" width="17.421875" style="5" bestFit="1" customWidth="1"/>
    <col min="16" max="16" width="17.421875" style="5" customWidth="1"/>
    <col min="17" max="17" width="1.7109375" style="1" customWidth="1"/>
    <col min="18" max="16384" width="0" style="1" hidden="1" customWidth="1"/>
  </cols>
  <sheetData>
    <row r="1" spans="1:17" ht="20.25">
      <c r="A1" s="41" t="s">
        <v>392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20"/>
    </row>
    <row r="2" spans="1:17" ht="15" customHeight="1">
      <c r="A2" s="42" t="s">
        <v>393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20"/>
    </row>
    <row r="3" spans="1:17" ht="15" customHeight="1">
      <c r="A3" s="43" t="s">
        <v>394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20"/>
    </row>
    <row r="4" spans="1:17" ht="3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  <c r="P4" s="40"/>
      <c r="Q4" s="20"/>
    </row>
    <row r="5" ht="3" customHeight="1">
      <c r="Q5" s="20"/>
    </row>
    <row r="6" spans="1:17" ht="12.75">
      <c r="A6" s="4" t="s">
        <v>379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6" t="s">
        <v>387</v>
      </c>
      <c r="P6" s="7" t="s">
        <v>395</v>
      </c>
      <c r="Q6" s="20"/>
    </row>
    <row r="7" ht="2.25" customHeight="1">
      <c r="Q7" s="20"/>
    </row>
    <row r="8" spans="1:17" ht="12.75">
      <c r="A8" s="21"/>
      <c r="B8" s="22" t="s">
        <v>1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P8" s="25"/>
      <c r="Q8" s="20"/>
    </row>
    <row r="9" spans="1:17" ht="12.75">
      <c r="A9" s="26" t="s">
        <v>2</v>
      </c>
      <c r="B9" s="8" t="s">
        <v>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2">
        <f>O10+O20+O27+O30+O37+O43+O54+O60</f>
        <v>657698188.5300001</v>
      </c>
      <c r="P9" s="27">
        <f>P10+P20+P27+P30+P37+P43+P54+P60</f>
        <v>764362159.35</v>
      </c>
      <c r="Q9" s="20"/>
    </row>
    <row r="10" spans="1:17" ht="12.75">
      <c r="A10" s="26" t="s">
        <v>4</v>
      </c>
      <c r="B10" s="8" t="s">
        <v>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2">
        <f>SUM(O11:O18)</f>
        <v>354785219.76000005</v>
      </c>
      <c r="P10" s="27">
        <f>SUM(P11:P18)</f>
        <v>519481556.41</v>
      </c>
      <c r="Q10" s="20"/>
    </row>
    <row r="11" spans="1:17" ht="12.75">
      <c r="A11" s="28" t="s">
        <v>6</v>
      </c>
      <c r="B11" s="10" t="s">
        <v>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1">
        <v>551862.6</v>
      </c>
      <c r="P11" s="29">
        <v>713621.3</v>
      </c>
      <c r="Q11" s="20"/>
    </row>
    <row r="12" spans="1:17" ht="12.75">
      <c r="A12" s="28" t="s">
        <v>8</v>
      </c>
      <c r="B12" s="10" t="s">
        <v>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1">
        <v>341573050.67</v>
      </c>
      <c r="P12" s="29">
        <v>371101511.29</v>
      </c>
      <c r="Q12" s="20"/>
    </row>
    <row r="13" spans="1:17" ht="12.75">
      <c r="A13" s="28" t="s">
        <v>10</v>
      </c>
      <c r="B13" s="10" t="s">
        <v>11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1">
        <v>0</v>
      </c>
      <c r="P13" s="29">
        <v>0</v>
      </c>
      <c r="Q13" s="20"/>
    </row>
    <row r="14" spans="1:17" ht="12.75">
      <c r="A14" s="28" t="s">
        <v>12</v>
      </c>
      <c r="B14" s="10" t="s">
        <v>13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1">
        <v>0</v>
      </c>
      <c r="P14" s="29">
        <v>0</v>
      </c>
      <c r="Q14" s="20"/>
    </row>
    <row r="15" spans="1:17" ht="12.75">
      <c r="A15" s="28" t="s">
        <v>14</v>
      </c>
      <c r="B15" s="10" t="s">
        <v>15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1">
        <v>0</v>
      </c>
      <c r="P15" s="29">
        <v>0</v>
      </c>
      <c r="Q15" s="20"/>
    </row>
    <row r="16" spans="1:17" ht="12.75">
      <c r="A16" s="28" t="s">
        <v>16</v>
      </c>
      <c r="B16" s="10" t="s">
        <v>17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1">
        <v>0</v>
      </c>
      <c r="P16" s="29">
        <v>0</v>
      </c>
      <c r="Q16" s="20"/>
    </row>
    <row r="17" spans="1:17" ht="12.75">
      <c r="A17" s="28" t="s">
        <v>18</v>
      </c>
      <c r="B17" s="10" t="s">
        <v>19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1">
        <v>12660306.49</v>
      </c>
      <c r="P17" s="29">
        <v>147666423.82</v>
      </c>
      <c r="Q17" s="20"/>
    </row>
    <row r="18" spans="1:17" ht="12.75">
      <c r="A18" s="28" t="s">
        <v>20</v>
      </c>
      <c r="B18" s="10" t="s">
        <v>21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1">
        <v>0</v>
      </c>
      <c r="P18" s="29">
        <v>0</v>
      </c>
      <c r="Q18" s="20"/>
    </row>
    <row r="19" spans="1:17" ht="12.75">
      <c r="A19" s="28"/>
      <c r="B19" s="1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1"/>
      <c r="P19" s="29"/>
      <c r="Q19" s="20"/>
    </row>
    <row r="20" spans="1:17" ht="12.75">
      <c r="A20" s="26" t="s">
        <v>22</v>
      </c>
      <c r="B20" s="8" t="s">
        <v>23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2">
        <f>SUM(O21:O25)</f>
        <v>0</v>
      </c>
      <c r="P20" s="27">
        <f>SUM(P21:P25)</f>
        <v>0</v>
      </c>
      <c r="Q20" s="20"/>
    </row>
    <row r="21" spans="1:17" ht="12.75">
      <c r="A21" s="28" t="s">
        <v>24</v>
      </c>
      <c r="B21" s="10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>
        <v>0</v>
      </c>
      <c r="P21" s="29">
        <v>0</v>
      </c>
      <c r="Q21" s="20"/>
    </row>
    <row r="22" spans="1:17" ht="12.75">
      <c r="A22" s="28" t="s">
        <v>26</v>
      </c>
      <c r="B22" s="10" t="s">
        <v>27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>
        <v>0</v>
      </c>
      <c r="P22" s="29">
        <v>0</v>
      </c>
      <c r="Q22" s="20"/>
    </row>
    <row r="23" spans="1:17" ht="12.75">
      <c r="A23" s="28" t="s">
        <v>28</v>
      </c>
      <c r="B23" s="10" t="s">
        <v>29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>
        <v>0</v>
      </c>
      <c r="P23" s="29">
        <v>0</v>
      </c>
      <c r="Q23" s="20"/>
    </row>
    <row r="24" spans="1:17" ht="12.75">
      <c r="A24" s="28" t="s">
        <v>30</v>
      </c>
      <c r="B24" s="10" t="s">
        <v>31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1">
        <v>0</v>
      </c>
      <c r="P24" s="29">
        <v>0</v>
      </c>
      <c r="Q24" s="20"/>
    </row>
    <row r="25" spans="1:17" ht="12.75">
      <c r="A25" s="28" t="s">
        <v>32</v>
      </c>
      <c r="B25" s="10" t="s">
        <v>33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>
        <v>0</v>
      </c>
      <c r="P25" s="29">
        <v>0</v>
      </c>
      <c r="Q25" s="20"/>
    </row>
    <row r="26" spans="1:17" ht="12.75">
      <c r="A26" s="28"/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1"/>
      <c r="P26" s="29"/>
      <c r="Q26" s="20"/>
    </row>
    <row r="27" spans="1:17" ht="12.75">
      <c r="A27" s="26" t="s">
        <v>34</v>
      </c>
      <c r="B27" s="8" t="s">
        <v>35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2">
        <f>O28</f>
        <v>0</v>
      </c>
      <c r="P27" s="27">
        <f>P28</f>
        <v>0</v>
      </c>
      <c r="Q27" s="20"/>
    </row>
    <row r="28" spans="1:17" ht="12.75">
      <c r="A28" s="28" t="s">
        <v>36</v>
      </c>
      <c r="B28" s="10" t="s">
        <v>37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1">
        <v>0</v>
      </c>
      <c r="P28" s="29">
        <v>0</v>
      </c>
      <c r="Q28" s="20"/>
    </row>
    <row r="29" spans="1:17" ht="12.75">
      <c r="A29" s="28"/>
      <c r="B29" s="1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1"/>
      <c r="P29" s="29"/>
      <c r="Q29" s="20"/>
    </row>
    <row r="30" spans="1:17" ht="12.75">
      <c r="A30" s="26" t="s">
        <v>38</v>
      </c>
      <c r="B30" s="8" t="s">
        <v>39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2">
        <f>SUM(O31:O35)</f>
        <v>110974013.99</v>
      </c>
      <c r="P30" s="27">
        <f>SUM(P31:P35)</f>
        <v>101319872.91</v>
      </c>
      <c r="Q30" s="20"/>
    </row>
    <row r="31" spans="1:17" ht="12.75">
      <c r="A31" s="28" t="s">
        <v>40</v>
      </c>
      <c r="B31" s="10" t="s">
        <v>41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1">
        <v>3295842.9</v>
      </c>
      <c r="P31" s="29">
        <v>2803762.24</v>
      </c>
      <c r="Q31" s="20"/>
    </row>
    <row r="32" spans="1:17" ht="12.75">
      <c r="A32" s="28" t="s">
        <v>42</v>
      </c>
      <c r="B32" s="10" t="s">
        <v>43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1">
        <v>0</v>
      </c>
      <c r="P32" s="29">
        <v>0</v>
      </c>
      <c r="Q32" s="20"/>
    </row>
    <row r="33" spans="1:17" ht="12.75">
      <c r="A33" s="28" t="s">
        <v>44</v>
      </c>
      <c r="B33" s="10" t="s">
        <v>45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1">
        <v>104433960.82</v>
      </c>
      <c r="P33" s="29">
        <v>95043933.22</v>
      </c>
      <c r="Q33" s="20"/>
    </row>
    <row r="34" spans="1:17" ht="12.75">
      <c r="A34" s="28" t="s">
        <v>46</v>
      </c>
      <c r="B34" s="10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1">
        <v>3172337.85</v>
      </c>
      <c r="P34" s="29">
        <v>2854021.09</v>
      </c>
      <c r="Q34" s="20"/>
    </row>
    <row r="35" spans="1:17" ht="12.75">
      <c r="A35" s="28" t="s">
        <v>48</v>
      </c>
      <c r="B35" s="10" t="s">
        <v>49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1">
        <v>71872.42</v>
      </c>
      <c r="P35" s="29">
        <v>618156.36</v>
      </c>
      <c r="Q35" s="20"/>
    </row>
    <row r="36" spans="1:17" ht="12.75">
      <c r="A36" s="28"/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1"/>
      <c r="P36" s="29"/>
      <c r="Q36" s="20"/>
    </row>
    <row r="37" spans="1:17" ht="12.75">
      <c r="A37" s="26" t="s">
        <v>50</v>
      </c>
      <c r="B37" s="8" t="s">
        <v>51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2">
        <f>SUM(O38:O41)</f>
        <v>20478205.79</v>
      </c>
      <c r="P37" s="27">
        <f>SUM(P38:P41)</f>
        <v>10762584.61</v>
      </c>
      <c r="Q37" s="20"/>
    </row>
    <row r="38" spans="1:17" ht="12.75">
      <c r="A38" s="28" t="s">
        <v>52</v>
      </c>
      <c r="B38" s="10" t="s">
        <v>53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1">
        <v>20478205.79</v>
      </c>
      <c r="P38" s="29">
        <v>10762584.61</v>
      </c>
      <c r="Q38" s="20"/>
    </row>
    <row r="39" spans="1:17" ht="12.75">
      <c r="A39" s="28" t="s">
        <v>54</v>
      </c>
      <c r="B39" s="10" t="s">
        <v>55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1">
        <v>0</v>
      </c>
      <c r="P39" s="29">
        <v>0</v>
      </c>
      <c r="Q39" s="20"/>
    </row>
    <row r="40" spans="1:17" ht="12.75">
      <c r="A40" s="28" t="s">
        <v>56</v>
      </c>
      <c r="B40" s="10" t="s">
        <v>57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1">
        <v>0</v>
      </c>
      <c r="P40" s="29">
        <v>0</v>
      </c>
      <c r="Q40" s="20"/>
    </row>
    <row r="41" spans="1:17" ht="12.75">
      <c r="A41" s="28" t="s">
        <v>58</v>
      </c>
      <c r="B41" s="10" t="s">
        <v>59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1">
        <v>0</v>
      </c>
      <c r="P41" s="29">
        <v>0</v>
      </c>
      <c r="Q41" s="20"/>
    </row>
    <row r="42" spans="1:17" ht="12.75">
      <c r="A42" s="28"/>
      <c r="B42" s="1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1"/>
      <c r="P42" s="29"/>
      <c r="Q42" s="20"/>
    </row>
    <row r="43" spans="1:17" ht="12.75">
      <c r="A43" s="26" t="s">
        <v>60</v>
      </c>
      <c r="B43" s="8" t="s">
        <v>61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2">
        <f>SUM(O44:O52)</f>
        <v>171460748.99</v>
      </c>
      <c r="P43" s="27">
        <f>SUM(P44:P52)</f>
        <v>132798145.42</v>
      </c>
      <c r="Q43" s="20"/>
    </row>
    <row r="44" spans="1:17" ht="12.75">
      <c r="A44" s="28" t="s">
        <v>62</v>
      </c>
      <c r="B44" s="10" t="s">
        <v>63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1">
        <v>171460748.99</v>
      </c>
      <c r="P44" s="29">
        <v>120712842.39</v>
      </c>
      <c r="Q44" s="20"/>
    </row>
    <row r="45" spans="1:17" ht="12.75">
      <c r="A45" s="28" t="s">
        <v>64</v>
      </c>
      <c r="B45" s="10" t="s">
        <v>65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1">
        <v>0</v>
      </c>
      <c r="P45" s="29">
        <v>9657886.34</v>
      </c>
      <c r="Q45" s="20"/>
    </row>
    <row r="46" spans="1:17" ht="12.75">
      <c r="A46" s="28" t="s">
        <v>66</v>
      </c>
      <c r="B46" s="10" t="s">
        <v>67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1">
        <v>0</v>
      </c>
      <c r="P46" s="29">
        <v>483191.13</v>
      </c>
      <c r="Q46" s="20"/>
    </row>
    <row r="47" spans="1:17" ht="12.75">
      <c r="A47" s="28" t="s">
        <v>68</v>
      </c>
      <c r="B47" s="10" t="s">
        <v>69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1">
        <v>0</v>
      </c>
      <c r="P47" s="29">
        <v>397822.56</v>
      </c>
      <c r="Q47" s="20"/>
    </row>
    <row r="48" spans="1:17" ht="12.75">
      <c r="A48" s="28" t="s">
        <v>70</v>
      </c>
      <c r="B48" s="10" t="s">
        <v>71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1">
        <v>0</v>
      </c>
      <c r="P48" s="29">
        <v>1546403</v>
      </c>
      <c r="Q48" s="20"/>
    </row>
    <row r="49" spans="1:17" ht="12.75">
      <c r="A49" s="28" t="s">
        <v>72</v>
      </c>
      <c r="B49" s="10" t="s">
        <v>73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1">
        <v>0</v>
      </c>
      <c r="P49" s="29">
        <v>0</v>
      </c>
      <c r="Q49" s="20"/>
    </row>
    <row r="50" spans="1:17" ht="12.75">
      <c r="A50" s="28" t="s">
        <v>74</v>
      </c>
      <c r="B50" s="10" t="s">
        <v>75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1">
        <v>0</v>
      </c>
      <c r="P50" s="29">
        <v>0</v>
      </c>
      <c r="Q50" s="20"/>
    </row>
    <row r="51" spans="1:17" ht="12.75">
      <c r="A51" s="28" t="s">
        <v>76</v>
      </c>
      <c r="B51" s="10" t="s">
        <v>77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1">
        <v>0</v>
      </c>
      <c r="P51" s="29">
        <v>0</v>
      </c>
      <c r="Q51" s="20"/>
    </row>
    <row r="52" spans="1:17" ht="12.75">
      <c r="A52" s="28" t="s">
        <v>78</v>
      </c>
      <c r="B52" s="10" t="s">
        <v>79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1">
        <v>0</v>
      </c>
      <c r="P52" s="29">
        <v>0</v>
      </c>
      <c r="Q52" s="20"/>
    </row>
    <row r="53" spans="1:17" ht="12.75">
      <c r="A53" s="28"/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1"/>
      <c r="P53" s="29"/>
      <c r="Q53" s="20"/>
    </row>
    <row r="54" spans="1:17" ht="12.75">
      <c r="A54" s="26" t="s">
        <v>80</v>
      </c>
      <c r="B54" s="8" t="s">
        <v>81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2">
        <f>SUM(O55:O58)</f>
        <v>0</v>
      </c>
      <c r="P54" s="27">
        <f>SUM(P55:P58)</f>
        <v>0</v>
      </c>
      <c r="Q54" s="20"/>
    </row>
    <row r="55" spans="1:17" ht="12.75">
      <c r="A55" s="28" t="s">
        <v>82</v>
      </c>
      <c r="B55" s="10" t="s">
        <v>83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1">
        <v>0</v>
      </c>
      <c r="P55" s="29">
        <v>0</v>
      </c>
      <c r="Q55" s="20"/>
    </row>
    <row r="56" spans="1:17" ht="12.75">
      <c r="A56" s="28" t="s">
        <v>84</v>
      </c>
      <c r="B56" s="10" t="s">
        <v>85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1">
        <v>0</v>
      </c>
      <c r="P56" s="29">
        <v>0</v>
      </c>
      <c r="Q56" s="20"/>
    </row>
    <row r="57" spans="1:17" ht="12.75">
      <c r="A57" s="28" t="s">
        <v>86</v>
      </c>
      <c r="B57" s="10" t="s">
        <v>87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1">
        <v>0</v>
      </c>
      <c r="P57" s="29">
        <v>0</v>
      </c>
      <c r="Q57" s="20"/>
    </row>
    <row r="58" spans="1:17" ht="12.75">
      <c r="A58" s="28" t="s">
        <v>88</v>
      </c>
      <c r="B58" s="10" t="s">
        <v>89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1">
        <v>0</v>
      </c>
      <c r="P58" s="29">
        <v>0</v>
      </c>
      <c r="Q58" s="20"/>
    </row>
    <row r="59" spans="1:17" ht="12.75">
      <c r="A59" s="28"/>
      <c r="B59" s="1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1"/>
      <c r="P59" s="29"/>
      <c r="Q59" s="20"/>
    </row>
    <row r="60" spans="1:17" ht="12.75">
      <c r="A60" s="26" t="s">
        <v>90</v>
      </c>
      <c r="B60" s="8" t="s">
        <v>91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2">
        <f>SUM(O61:O62)</f>
        <v>0</v>
      </c>
      <c r="P60" s="27">
        <f>SUM(P61:P62)</f>
        <v>0</v>
      </c>
      <c r="Q60" s="20"/>
    </row>
    <row r="61" spans="1:17" ht="12.75">
      <c r="A61" s="28" t="s">
        <v>92</v>
      </c>
      <c r="B61" s="10" t="s">
        <v>93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1">
        <v>0</v>
      </c>
      <c r="P61" s="29">
        <v>0</v>
      </c>
      <c r="Q61" s="20"/>
    </row>
    <row r="62" spans="1:17" ht="12.75">
      <c r="A62" s="28" t="s">
        <v>94</v>
      </c>
      <c r="B62" s="10" t="s">
        <v>382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1">
        <v>0</v>
      </c>
      <c r="P62" s="29">
        <v>0</v>
      </c>
      <c r="Q62" s="20"/>
    </row>
    <row r="63" spans="1:17" ht="12.75">
      <c r="A63" s="28"/>
      <c r="B63" s="10" t="s">
        <v>383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1"/>
      <c r="P63" s="29"/>
      <c r="Q63" s="20"/>
    </row>
    <row r="64" spans="1:17" ht="12.75">
      <c r="A64" s="28"/>
      <c r="B64" s="1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1"/>
      <c r="P64" s="29"/>
      <c r="Q64" s="20"/>
    </row>
    <row r="65" spans="1:17" ht="12.75">
      <c r="A65" s="26" t="s">
        <v>95</v>
      </c>
      <c r="B65" s="8" t="s">
        <v>96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12">
        <f>O66+O71</f>
        <v>761169251.42</v>
      </c>
      <c r="P65" s="27">
        <f>P66+P71</f>
        <v>859207745.6899998</v>
      </c>
      <c r="Q65" s="20"/>
    </row>
    <row r="66" spans="1:17" ht="12.75">
      <c r="A66" s="26" t="s">
        <v>97</v>
      </c>
      <c r="B66" s="8" t="s">
        <v>98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12">
        <f>SUM(O67:O69)</f>
        <v>727068276.3399999</v>
      </c>
      <c r="P66" s="27">
        <f>SUM(P67:P69)</f>
        <v>840628466.3999999</v>
      </c>
      <c r="Q66" s="20"/>
    </row>
    <row r="67" spans="1:17" ht="12.75">
      <c r="A67" s="28" t="s">
        <v>99</v>
      </c>
      <c r="B67" s="10" t="s">
        <v>100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1">
        <v>475435035.43</v>
      </c>
      <c r="P67" s="29">
        <v>549166535.43</v>
      </c>
      <c r="Q67" s="20"/>
    </row>
    <row r="68" spans="1:17" ht="12.75">
      <c r="A68" s="28" t="s">
        <v>101</v>
      </c>
      <c r="B68" s="10" t="s">
        <v>102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1">
        <v>169713543.37</v>
      </c>
      <c r="P68" s="29">
        <v>160491773.94</v>
      </c>
      <c r="Q68" s="20"/>
    </row>
    <row r="69" spans="1:17" ht="12.75">
      <c r="A69" s="28" t="s">
        <v>103</v>
      </c>
      <c r="B69" s="10" t="s">
        <v>104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11">
        <v>81919697.54</v>
      </c>
      <c r="P69" s="29">
        <v>130970157.03</v>
      </c>
      <c r="Q69" s="20"/>
    </row>
    <row r="70" spans="1:17" ht="12.75">
      <c r="A70" s="28"/>
      <c r="B70" s="1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11"/>
      <c r="P70" s="29"/>
      <c r="Q70" s="20"/>
    </row>
    <row r="71" spans="1:17" ht="12.75">
      <c r="A71" s="26" t="s">
        <v>105</v>
      </c>
      <c r="B71" s="8" t="s">
        <v>106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2">
        <f>SUM(O72:O77)</f>
        <v>34100975.08</v>
      </c>
      <c r="P71" s="27">
        <f>SUM(P72:P77)</f>
        <v>18579279.29</v>
      </c>
      <c r="Q71" s="20"/>
    </row>
    <row r="72" spans="1:17" ht="12.75">
      <c r="A72" s="28" t="s">
        <v>107</v>
      </c>
      <c r="B72" s="10" t="s">
        <v>108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1">
        <v>0</v>
      </c>
      <c r="P72" s="29">
        <v>0</v>
      </c>
      <c r="Q72" s="20"/>
    </row>
    <row r="73" spans="1:17" ht="12.75">
      <c r="A73" s="28" t="s">
        <v>109</v>
      </c>
      <c r="B73" s="10" t="s">
        <v>110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1">
        <v>0</v>
      </c>
      <c r="P73" s="29">
        <v>0</v>
      </c>
      <c r="Q73" s="20"/>
    </row>
    <row r="74" spans="1:17" ht="12.75">
      <c r="A74" s="28" t="s">
        <v>111</v>
      </c>
      <c r="B74" s="10" t="s">
        <v>112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>
        <v>4704989</v>
      </c>
      <c r="P74" s="29">
        <v>0</v>
      </c>
      <c r="Q74" s="20"/>
    </row>
    <row r="75" spans="1:17" ht="12.75">
      <c r="A75" s="28" t="s">
        <v>113</v>
      </c>
      <c r="B75" s="10" t="s">
        <v>114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1">
        <v>29395986.08</v>
      </c>
      <c r="P75" s="29">
        <v>18579279.29</v>
      </c>
      <c r="Q75" s="20"/>
    </row>
    <row r="76" spans="1:17" ht="12.75">
      <c r="A76" s="28" t="s">
        <v>115</v>
      </c>
      <c r="B76" s="10" t="s">
        <v>116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1">
        <v>0</v>
      </c>
      <c r="P76" s="29">
        <v>0</v>
      </c>
      <c r="Q76" s="20"/>
    </row>
    <row r="77" spans="1:17" ht="12.75">
      <c r="A77" s="28">
        <v>4226</v>
      </c>
      <c r="B77" s="13" t="s">
        <v>389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1">
        <v>0</v>
      </c>
      <c r="P77" s="29">
        <v>0</v>
      </c>
      <c r="Q77" s="20"/>
    </row>
    <row r="78" spans="1:17" ht="12.75">
      <c r="A78" s="28"/>
      <c r="B78" s="1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1"/>
      <c r="P78" s="29"/>
      <c r="Q78" s="20"/>
    </row>
    <row r="79" spans="1:17" ht="12.75">
      <c r="A79" s="26" t="s">
        <v>117</v>
      </c>
      <c r="B79" s="8" t="s">
        <v>118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12">
        <f>O80+O84+O91+O93+O96</f>
        <v>57815192.82</v>
      </c>
      <c r="P79" s="27">
        <f>P80+P84+P91+P93+P96</f>
        <v>3257890.18</v>
      </c>
      <c r="Q79" s="20"/>
    </row>
    <row r="80" spans="1:17" ht="12.75">
      <c r="A80" s="26" t="s">
        <v>119</v>
      </c>
      <c r="B80" s="8" t="s">
        <v>120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2">
        <f>SUM(O81:O82)</f>
        <v>0</v>
      </c>
      <c r="P80" s="27">
        <f>SUM(P81:P82)</f>
        <v>0</v>
      </c>
      <c r="Q80" s="20"/>
    </row>
    <row r="81" spans="1:17" ht="12.75">
      <c r="A81" s="28" t="s">
        <v>121</v>
      </c>
      <c r="B81" s="10" t="s">
        <v>122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11">
        <v>0</v>
      </c>
      <c r="P81" s="29">
        <v>0</v>
      </c>
      <c r="Q81" s="20"/>
    </row>
    <row r="82" spans="1:17" ht="12.75">
      <c r="A82" s="28" t="s">
        <v>123</v>
      </c>
      <c r="B82" s="10" t="s">
        <v>124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11">
        <v>0</v>
      </c>
      <c r="P82" s="29">
        <v>0</v>
      </c>
      <c r="Q82" s="20"/>
    </row>
    <row r="83" spans="1:17" ht="12.75">
      <c r="A83" s="28"/>
      <c r="B83" s="10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29"/>
      <c r="Q83" s="20"/>
    </row>
    <row r="84" spans="1:17" ht="12.75">
      <c r="A84" s="26" t="s">
        <v>125</v>
      </c>
      <c r="B84" s="8" t="s">
        <v>126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2">
        <f>SUM(O85:O89)</f>
        <v>0</v>
      </c>
      <c r="P84" s="27">
        <f>SUM(P85:P89)</f>
        <v>0</v>
      </c>
      <c r="Q84" s="20"/>
    </row>
    <row r="85" spans="1:17" ht="12.75">
      <c r="A85" s="28" t="s">
        <v>127</v>
      </c>
      <c r="B85" s="10" t="s">
        <v>128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>
        <v>0</v>
      </c>
      <c r="P85" s="29">
        <v>0</v>
      </c>
      <c r="Q85" s="20"/>
    </row>
    <row r="86" spans="1:17" ht="12.75">
      <c r="A86" s="28" t="s">
        <v>129</v>
      </c>
      <c r="B86" s="10" t="s">
        <v>130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>
        <v>0</v>
      </c>
      <c r="P86" s="29">
        <v>0</v>
      </c>
      <c r="Q86" s="20"/>
    </row>
    <row r="87" spans="1:17" ht="12.75">
      <c r="A87" s="28" t="s">
        <v>131</v>
      </c>
      <c r="B87" s="10" t="s">
        <v>132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>
        <v>0</v>
      </c>
      <c r="P87" s="29">
        <v>0</v>
      </c>
      <c r="Q87" s="20"/>
    </row>
    <row r="88" spans="1:17" ht="12.75">
      <c r="A88" s="28" t="s">
        <v>133</v>
      </c>
      <c r="B88" s="10" t="s">
        <v>134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>
        <v>0</v>
      </c>
      <c r="P88" s="29">
        <v>0</v>
      </c>
      <c r="Q88" s="20"/>
    </row>
    <row r="89" spans="1:17" ht="12.75">
      <c r="A89" s="28" t="s">
        <v>135</v>
      </c>
      <c r="B89" s="10" t="s">
        <v>136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>
        <v>0</v>
      </c>
      <c r="P89" s="29">
        <v>0</v>
      </c>
      <c r="Q89" s="20"/>
    </row>
    <row r="90" spans="1:17" ht="12.75">
      <c r="A90" s="28"/>
      <c r="B90" s="10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29"/>
      <c r="Q90" s="20"/>
    </row>
    <row r="91" spans="1:17" ht="12.75">
      <c r="A91" s="26" t="s">
        <v>137</v>
      </c>
      <c r="B91" s="8" t="s">
        <v>138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2">
        <v>0</v>
      </c>
      <c r="P91" s="27">
        <v>0</v>
      </c>
      <c r="Q91" s="20"/>
    </row>
    <row r="92" spans="1:17" ht="12.75">
      <c r="A92" s="26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2"/>
      <c r="P92" s="27"/>
      <c r="Q92" s="20"/>
    </row>
    <row r="93" spans="1:17" ht="12.75">
      <c r="A93" s="26" t="s">
        <v>139</v>
      </c>
      <c r="B93" s="8" t="s">
        <v>140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2">
        <f>O94</f>
        <v>0</v>
      </c>
      <c r="P93" s="27">
        <f>P94</f>
        <v>0</v>
      </c>
      <c r="Q93" s="20"/>
    </row>
    <row r="94" spans="1:17" ht="12.75">
      <c r="A94" s="28" t="s">
        <v>141</v>
      </c>
      <c r="B94" s="10" t="s">
        <v>140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>
        <v>0</v>
      </c>
      <c r="P94" s="29">
        <v>0</v>
      </c>
      <c r="Q94" s="20"/>
    </row>
    <row r="95" spans="1:17" ht="12.75">
      <c r="A95" s="28"/>
      <c r="B95" s="10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29"/>
      <c r="Q95" s="20"/>
    </row>
    <row r="96" spans="1:17" ht="12.75">
      <c r="A96" s="26" t="s">
        <v>142</v>
      </c>
      <c r="B96" s="8" t="s">
        <v>156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2">
        <f>SUM(O97:O103)</f>
        <v>57815192.82</v>
      </c>
      <c r="P96" s="27">
        <f>SUM(P97:P103)</f>
        <v>3257890.18</v>
      </c>
      <c r="Q96" s="20"/>
    </row>
    <row r="97" spans="1:17" ht="12.75">
      <c r="A97" s="28" t="s">
        <v>143</v>
      </c>
      <c r="B97" s="10" t="s">
        <v>144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11">
        <v>0</v>
      </c>
      <c r="P97" s="29">
        <v>0</v>
      </c>
      <c r="Q97" s="20"/>
    </row>
    <row r="98" spans="1:17" ht="12.75">
      <c r="A98" s="28" t="s">
        <v>145</v>
      </c>
      <c r="B98" s="10" t="s">
        <v>146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11">
        <v>0</v>
      </c>
      <c r="P98" s="29">
        <v>0</v>
      </c>
      <c r="Q98" s="20"/>
    </row>
    <row r="99" spans="1:17" ht="12.75">
      <c r="A99" s="28" t="s">
        <v>147</v>
      </c>
      <c r="B99" s="10" t="s">
        <v>148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>
        <v>0</v>
      </c>
      <c r="P99" s="29">
        <v>0</v>
      </c>
      <c r="Q99" s="20"/>
    </row>
    <row r="100" spans="1:17" ht="12.75">
      <c r="A100" s="28" t="s">
        <v>149</v>
      </c>
      <c r="B100" s="10" t="s">
        <v>150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11">
        <v>0</v>
      </c>
      <c r="P100" s="29">
        <v>0</v>
      </c>
      <c r="Q100" s="20"/>
    </row>
    <row r="101" spans="1:17" ht="12.75">
      <c r="A101" s="28" t="s">
        <v>151</v>
      </c>
      <c r="B101" s="10" t="s">
        <v>152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>
        <v>0</v>
      </c>
      <c r="P101" s="29">
        <v>0</v>
      </c>
      <c r="Q101" s="20"/>
    </row>
    <row r="102" spans="1:17" ht="12.75">
      <c r="A102" s="28" t="s">
        <v>153</v>
      </c>
      <c r="B102" s="10" t="s">
        <v>154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>
        <v>0</v>
      </c>
      <c r="P102" s="29">
        <v>0</v>
      </c>
      <c r="Q102" s="20"/>
    </row>
    <row r="103" spans="1:17" ht="12.75">
      <c r="A103" s="28" t="s">
        <v>155</v>
      </c>
      <c r="B103" s="10" t="s">
        <v>156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>
        <v>57815192.82</v>
      </c>
      <c r="P103" s="29">
        <v>3257890.18</v>
      </c>
      <c r="Q103" s="20"/>
    </row>
    <row r="104" spans="1:17" ht="12.75">
      <c r="A104" s="28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29"/>
      <c r="Q104" s="20"/>
    </row>
    <row r="105" spans="1:17" ht="12.75">
      <c r="A105" s="30"/>
      <c r="B105" s="14" t="s">
        <v>380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2">
        <f>O9+O65+O79</f>
        <v>1476682632.77</v>
      </c>
      <c r="P105" s="27">
        <f>P9+P65+P79</f>
        <v>1626827795.22</v>
      </c>
      <c r="Q105" s="20"/>
    </row>
    <row r="106" spans="1:17" ht="12.75">
      <c r="A106" s="28"/>
      <c r="B106" s="10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29"/>
      <c r="Q106" s="20"/>
    </row>
    <row r="107" spans="1:17" ht="12.75">
      <c r="A107" s="26"/>
      <c r="B107" s="8" t="s">
        <v>0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29"/>
      <c r="Q107" s="20"/>
    </row>
    <row r="108" spans="1:17" ht="12.75">
      <c r="A108" s="26" t="s">
        <v>157</v>
      </c>
      <c r="B108" s="8" t="s">
        <v>158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2">
        <f>O109+O117+O128</f>
        <v>1060718813.0600001</v>
      </c>
      <c r="P108" s="27">
        <f>P109+P117+P128</f>
        <v>930891090.6400001</v>
      </c>
      <c r="Q108" s="20"/>
    </row>
    <row r="109" spans="1:17" ht="12.75">
      <c r="A109" s="26" t="s">
        <v>159</v>
      </c>
      <c r="B109" s="8" t="s">
        <v>160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2">
        <f>SUM(O110:O115)</f>
        <v>600928790.2900001</v>
      </c>
      <c r="P109" s="27">
        <f>SUM(P110:P115)</f>
        <v>603510597.58</v>
      </c>
      <c r="Q109" s="20"/>
    </row>
    <row r="110" spans="1:17" ht="12.75">
      <c r="A110" s="28" t="s">
        <v>161</v>
      </c>
      <c r="B110" s="10" t="s">
        <v>162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>
        <v>319046931.01</v>
      </c>
      <c r="P110" s="29">
        <v>322237659.6</v>
      </c>
      <c r="Q110" s="20"/>
    </row>
    <row r="111" spans="1:17" ht="12.75">
      <c r="A111" s="28" t="s">
        <v>163</v>
      </c>
      <c r="B111" s="10" t="s">
        <v>164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>
        <v>73383529.35</v>
      </c>
      <c r="P111" s="29">
        <v>80576708.29</v>
      </c>
      <c r="Q111" s="20"/>
    </row>
    <row r="112" spans="1:17" ht="12.75">
      <c r="A112" s="28" t="s">
        <v>165</v>
      </c>
      <c r="B112" s="10" t="s">
        <v>166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>
        <v>67145169.84</v>
      </c>
      <c r="P112" s="29">
        <v>62781986.18</v>
      </c>
      <c r="Q112" s="20"/>
    </row>
    <row r="113" spans="1:17" ht="12.75">
      <c r="A113" s="28" t="s">
        <v>167</v>
      </c>
      <c r="B113" s="10" t="s">
        <v>168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>
        <v>81591286.5</v>
      </c>
      <c r="P113" s="29">
        <v>73770000.71</v>
      </c>
      <c r="Q113" s="20"/>
    </row>
    <row r="114" spans="1:17" ht="12.75">
      <c r="A114" s="28" t="s">
        <v>169</v>
      </c>
      <c r="B114" s="10" t="s">
        <v>170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>
        <v>43582718.65</v>
      </c>
      <c r="P114" s="29">
        <v>54274554</v>
      </c>
      <c r="Q114" s="20"/>
    </row>
    <row r="115" spans="1:17" ht="12.75">
      <c r="A115" s="28" t="s">
        <v>171</v>
      </c>
      <c r="B115" s="10" t="s">
        <v>172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>
        <v>16179154.94</v>
      </c>
      <c r="P115" s="29">
        <v>9869688.8</v>
      </c>
      <c r="Q115" s="20"/>
    </row>
    <row r="116" spans="1:17" ht="12.75">
      <c r="A116" s="28"/>
      <c r="B116" s="10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11"/>
      <c r="P116" s="29"/>
      <c r="Q116" s="20"/>
    </row>
    <row r="117" spans="1:17" ht="12.75">
      <c r="A117" s="26" t="s">
        <v>173</v>
      </c>
      <c r="B117" s="8" t="s">
        <v>174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12">
        <f>SUM(O118:O126)</f>
        <v>94521090.86000001</v>
      </c>
      <c r="P117" s="27">
        <f>SUM(P118:P126)</f>
        <v>72218724.84</v>
      </c>
      <c r="Q117" s="20"/>
    </row>
    <row r="118" spans="1:17" ht="12.75">
      <c r="A118" s="28" t="s">
        <v>175</v>
      </c>
      <c r="B118" s="10" t="s">
        <v>176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11">
        <v>8484348.84</v>
      </c>
      <c r="P118" s="29">
        <v>11613288.43</v>
      </c>
      <c r="Q118" s="20"/>
    </row>
    <row r="119" spans="1:17" ht="12.75">
      <c r="A119" s="28" t="s">
        <v>177</v>
      </c>
      <c r="B119" s="10" t="s">
        <v>178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11">
        <v>1576596.84</v>
      </c>
      <c r="P119" s="29">
        <v>3024727.92</v>
      </c>
      <c r="Q119" s="20"/>
    </row>
    <row r="120" spans="1:17" ht="12.75">
      <c r="A120" s="28" t="s">
        <v>179</v>
      </c>
      <c r="B120" s="10" t="s">
        <v>180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11">
        <v>1147.12</v>
      </c>
      <c r="P120" s="29">
        <v>0</v>
      </c>
      <c r="Q120" s="20"/>
    </row>
    <row r="121" spans="1:17" ht="12.75">
      <c r="A121" s="28" t="s">
        <v>181</v>
      </c>
      <c r="B121" s="10" t="s">
        <v>182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11">
        <v>12551346.23</v>
      </c>
      <c r="P121" s="29">
        <v>17956047.69</v>
      </c>
      <c r="Q121" s="20"/>
    </row>
    <row r="122" spans="1:17" ht="12.75">
      <c r="A122" s="28" t="s">
        <v>183</v>
      </c>
      <c r="B122" s="10" t="s">
        <v>184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11">
        <v>1908652.05</v>
      </c>
      <c r="P122" s="29">
        <v>772419.77</v>
      </c>
      <c r="Q122" s="20"/>
    </row>
    <row r="123" spans="1:17" ht="12.75">
      <c r="A123" s="28" t="s">
        <v>185</v>
      </c>
      <c r="B123" s="10" t="s">
        <v>186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11">
        <v>46475722.29</v>
      </c>
      <c r="P123" s="29">
        <v>33502052.41</v>
      </c>
      <c r="Q123" s="20"/>
    </row>
    <row r="124" spans="1:17" ht="12.75">
      <c r="A124" s="28" t="s">
        <v>187</v>
      </c>
      <c r="B124" s="10" t="s">
        <v>188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11">
        <v>5702937.31</v>
      </c>
      <c r="P124" s="29">
        <v>201529.14</v>
      </c>
      <c r="Q124" s="20"/>
    </row>
    <row r="125" spans="1:17" ht="12.75">
      <c r="A125" s="28" t="s">
        <v>189</v>
      </c>
      <c r="B125" s="10" t="s">
        <v>190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11">
        <v>173434.36</v>
      </c>
      <c r="P125" s="29">
        <v>0</v>
      </c>
      <c r="Q125" s="20"/>
    </row>
    <row r="126" spans="1:17" ht="12.75">
      <c r="A126" s="28" t="s">
        <v>191</v>
      </c>
      <c r="B126" s="10" t="s">
        <v>192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11">
        <v>17646905.82</v>
      </c>
      <c r="P126" s="29">
        <v>5148659.48</v>
      </c>
      <c r="Q126" s="20"/>
    </row>
    <row r="127" spans="1:17" ht="12.75">
      <c r="A127" s="28"/>
      <c r="B127" s="10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11"/>
      <c r="P127" s="29"/>
      <c r="Q127" s="20"/>
    </row>
    <row r="128" spans="1:17" ht="12.75">
      <c r="A128" s="26" t="s">
        <v>193</v>
      </c>
      <c r="B128" s="8" t="s">
        <v>194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12">
        <f>SUM(O129:O137)</f>
        <v>365268931.90999997</v>
      </c>
      <c r="P128" s="27">
        <f>SUM(P129:P137)</f>
        <v>255161768.22000003</v>
      </c>
      <c r="Q128" s="20"/>
    </row>
    <row r="129" spans="1:17" ht="12.75">
      <c r="A129" s="28" t="s">
        <v>195</v>
      </c>
      <c r="B129" s="10" t="s">
        <v>196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11">
        <v>44657324.19</v>
      </c>
      <c r="P129" s="29">
        <v>42599993.84</v>
      </c>
      <c r="Q129" s="20"/>
    </row>
    <row r="130" spans="1:17" ht="12.75">
      <c r="A130" s="28" t="s">
        <v>197</v>
      </c>
      <c r="B130" s="10" t="s">
        <v>198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11">
        <v>27896696.94</v>
      </c>
      <c r="P130" s="29">
        <v>81715593.63</v>
      </c>
      <c r="Q130" s="20"/>
    </row>
    <row r="131" spans="1:17" ht="12.75">
      <c r="A131" s="28" t="s">
        <v>199</v>
      </c>
      <c r="B131" s="10" t="s">
        <v>200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11">
        <v>27217485.99</v>
      </c>
      <c r="P131" s="29">
        <v>14963042.03</v>
      </c>
      <c r="Q131" s="20"/>
    </row>
    <row r="132" spans="1:17" ht="12.75">
      <c r="A132" s="28" t="s">
        <v>201</v>
      </c>
      <c r="B132" s="10" t="s">
        <v>202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11">
        <v>18605576.1</v>
      </c>
      <c r="P132" s="29">
        <v>5825271.06</v>
      </c>
      <c r="Q132" s="20"/>
    </row>
    <row r="133" spans="1:17" ht="12.75">
      <c r="A133" s="28" t="s">
        <v>203</v>
      </c>
      <c r="B133" s="10" t="s">
        <v>204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11">
        <v>73843715.47</v>
      </c>
      <c r="P133" s="29">
        <v>41287821.94</v>
      </c>
      <c r="Q133" s="20"/>
    </row>
    <row r="134" spans="1:17" ht="12.75">
      <c r="A134" s="28" t="s">
        <v>205</v>
      </c>
      <c r="B134" s="10" t="s">
        <v>206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11">
        <v>18437079.72</v>
      </c>
      <c r="P134" s="29">
        <v>15207041.24</v>
      </c>
      <c r="Q134" s="20"/>
    </row>
    <row r="135" spans="1:17" ht="12.75">
      <c r="A135" s="28" t="s">
        <v>207</v>
      </c>
      <c r="B135" s="10" t="s">
        <v>208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11">
        <v>3181951.29</v>
      </c>
      <c r="P135" s="29">
        <v>2250292.49</v>
      </c>
      <c r="Q135" s="20"/>
    </row>
    <row r="136" spans="1:17" ht="12.75">
      <c r="A136" s="28" t="s">
        <v>209</v>
      </c>
      <c r="B136" s="10" t="s">
        <v>210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11">
        <v>9546527.74</v>
      </c>
      <c r="P136" s="29">
        <v>7964585.8</v>
      </c>
      <c r="Q136" s="20"/>
    </row>
    <row r="137" spans="1:17" ht="12.75">
      <c r="A137" s="28" t="s">
        <v>211</v>
      </c>
      <c r="B137" s="10" t="s">
        <v>212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11">
        <v>141882574.47</v>
      </c>
      <c r="P137" s="29">
        <v>43348126.19</v>
      </c>
      <c r="Q137" s="20"/>
    </row>
    <row r="138" spans="1:17" ht="12.75">
      <c r="A138" s="28"/>
      <c r="B138" s="10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11"/>
      <c r="P138" s="29"/>
      <c r="Q138" s="20"/>
    </row>
    <row r="139" spans="1:17" ht="12.75">
      <c r="A139" s="26" t="s">
        <v>213</v>
      </c>
      <c r="B139" s="8" t="s">
        <v>214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12">
        <f>O140+O144+O148+O152+O158+O163+O167+O170+O177</f>
        <v>309570926.62</v>
      </c>
      <c r="P139" s="27">
        <f>P140+P144+P148+P152+P158+P163+P167+P170+P177</f>
        <v>233729623.30999997</v>
      </c>
      <c r="Q139" s="20"/>
    </row>
    <row r="140" spans="1:17" ht="12.75">
      <c r="A140" s="26" t="s">
        <v>215</v>
      </c>
      <c r="B140" s="8" t="s">
        <v>108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12">
        <f>SUM(O141:O142)</f>
        <v>109746732.23</v>
      </c>
      <c r="P140" s="27">
        <f>SUM(P141:P142)</f>
        <v>81027092.38</v>
      </c>
      <c r="Q140" s="20"/>
    </row>
    <row r="141" spans="1:17" ht="12.75">
      <c r="A141" s="28" t="s">
        <v>216</v>
      </c>
      <c r="B141" s="10" t="s">
        <v>217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11">
        <v>0</v>
      </c>
      <c r="P141" s="29">
        <v>0</v>
      </c>
      <c r="Q141" s="20"/>
    </row>
    <row r="142" spans="1:17" ht="12.75">
      <c r="A142" s="28" t="s">
        <v>218</v>
      </c>
      <c r="B142" s="10" t="s">
        <v>219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11">
        <v>109746732.23</v>
      </c>
      <c r="P142" s="29">
        <v>81027092.38</v>
      </c>
      <c r="Q142" s="20"/>
    </row>
    <row r="143" spans="1:17" ht="12.75">
      <c r="A143" s="28"/>
      <c r="B143" s="10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11"/>
      <c r="P143" s="29"/>
      <c r="Q143" s="20"/>
    </row>
    <row r="144" spans="1:17" ht="12.75">
      <c r="A144" s="26" t="s">
        <v>220</v>
      </c>
      <c r="B144" s="8" t="s">
        <v>221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12">
        <f>SUM(O145:O146)</f>
        <v>90926000.04</v>
      </c>
      <c r="P144" s="27">
        <f>SUM(P145:P146)</f>
        <v>74518418.69</v>
      </c>
      <c r="Q144" s="20"/>
    </row>
    <row r="145" spans="1:17" ht="12.75">
      <c r="A145" s="28" t="s">
        <v>222</v>
      </c>
      <c r="B145" s="10" t="s">
        <v>223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11">
        <v>90926000.04</v>
      </c>
      <c r="P145" s="29">
        <v>74518418.69</v>
      </c>
      <c r="Q145" s="20"/>
    </row>
    <row r="146" spans="1:17" ht="12.75">
      <c r="A146" s="28" t="s">
        <v>224</v>
      </c>
      <c r="B146" s="10" t="s">
        <v>225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11">
        <v>0</v>
      </c>
      <c r="P146" s="29">
        <v>0</v>
      </c>
      <c r="Q146" s="20"/>
    </row>
    <row r="147" spans="1:17" ht="12.75">
      <c r="A147" s="28"/>
      <c r="B147" s="10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11"/>
      <c r="P147" s="29"/>
      <c r="Q147" s="20"/>
    </row>
    <row r="148" spans="1:17" ht="12.75">
      <c r="A148" s="26" t="s">
        <v>226</v>
      </c>
      <c r="B148" s="8" t="s">
        <v>112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12">
        <f>SUM(O149:O150)</f>
        <v>0</v>
      </c>
      <c r="P148" s="27">
        <f>SUM(P149:P150)</f>
        <v>0</v>
      </c>
      <c r="Q148" s="20"/>
    </row>
    <row r="149" spans="1:17" ht="12.75">
      <c r="A149" s="28" t="s">
        <v>227</v>
      </c>
      <c r="B149" s="10" t="s">
        <v>228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11">
        <v>0</v>
      </c>
      <c r="P149" s="29">
        <v>0</v>
      </c>
      <c r="Q149" s="20"/>
    </row>
    <row r="150" spans="1:17" ht="12.75">
      <c r="A150" s="28" t="s">
        <v>229</v>
      </c>
      <c r="B150" s="10" t="s">
        <v>230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11">
        <v>0</v>
      </c>
      <c r="P150" s="29">
        <v>0</v>
      </c>
      <c r="Q150" s="20"/>
    </row>
    <row r="151" spans="1:17" ht="12.75">
      <c r="A151" s="28"/>
      <c r="B151" s="10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11"/>
      <c r="P151" s="29"/>
      <c r="Q151" s="20"/>
    </row>
    <row r="152" spans="1:17" ht="12.75">
      <c r="A152" s="26" t="s">
        <v>231</v>
      </c>
      <c r="B152" s="8" t="s">
        <v>114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12">
        <f>SUM(O153:O156)</f>
        <v>48208589.29</v>
      </c>
      <c r="P152" s="27">
        <f>SUM(P153:P156)</f>
        <v>30717534.23</v>
      </c>
      <c r="Q152" s="20"/>
    </row>
    <row r="153" spans="1:17" ht="12.75">
      <c r="A153" s="28" t="s">
        <v>232</v>
      </c>
      <c r="B153" s="10" t="s">
        <v>233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11">
        <v>17850557.83</v>
      </c>
      <c r="P153" s="29">
        <v>20525795.03</v>
      </c>
      <c r="Q153" s="20"/>
    </row>
    <row r="154" spans="1:17" ht="12.75">
      <c r="A154" s="28" t="s">
        <v>234</v>
      </c>
      <c r="B154" s="10" t="s">
        <v>235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11">
        <v>26785459.58</v>
      </c>
      <c r="P154" s="29">
        <v>8328399.08</v>
      </c>
      <c r="Q154" s="20"/>
    </row>
    <row r="155" spans="1:17" ht="12.75">
      <c r="A155" s="28" t="s">
        <v>236</v>
      </c>
      <c r="B155" s="10" t="s">
        <v>237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11">
        <v>3572571.88</v>
      </c>
      <c r="P155" s="29">
        <v>1863340.12</v>
      </c>
      <c r="Q155" s="20"/>
    </row>
    <row r="156" spans="1:17" ht="12.75">
      <c r="A156" s="28" t="s">
        <v>238</v>
      </c>
      <c r="B156" s="10" t="s">
        <v>239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11">
        <v>0</v>
      </c>
      <c r="P156" s="29">
        <v>0</v>
      </c>
      <c r="Q156" s="20"/>
    </row>
    <row r="157" spans="1:17" ht="12.75">
      <c r="A157" s="28"/>
      <c r="B157" s="10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11"/>
      <c r="P157" s="29"/>
      <c r="Q157" s="20"/>
    </row>
    <row r="158" spans="1:17" ht="12.75">
      <c r="A158" s="26" t="s">
        <v>240</v>
      </c>
      <c r="B158" s="8" t="s">
        <v>116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12">
        <f>SUM(O159:O161)</f>
        <v>60689605.06</v>
      </c>
      <c r="P158" s="27">
        <f>SUM(P159:P161)</f>
        <v>47466578.01</v>
      </c>
      <c r="Q158" s="20"/>
    </row>
    <row r="159" spans="1:17" ht="12.75">
      <c r="A159" s="28" t="s">
        <v>241</v>
      </c>
      <c r="B159" s="10" t="s">
        <v>242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11">
        <v>0</v>
      </c>
      <c r="P159" s="29">
        <v>0</v>
      </c>
      <c r="Q159" s="20"/>
    </row>
    <row r="160" spans="1:17" ht="12.75">
      <c r="A160" s="28" t="s">
        <v>243</v>
      </c>
      <c r="B160" s="10" t="s">
        <v>244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11">
        <v>60689605.06</v>
      </c>
      <c r="P160" s="29">
        <v>47466578.01</v>
      </c>
      <c r="Q160" s="20"/>
    </row>
    <row r="161" spans="1:17" ht="12.75">
      <c r="A161" s="28" t="s">
        <v>245</v>
      </c>
      <c r="B161" s="10" t="s">
        <v>246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11">
        <v>0</v>
      </c>
      <c r="P161" s="29">
        <v>0</v>
      </c>
      <c r="Q161" s="20"/>
    </row>
    <row r="162" spans="1:17" ht="12.75">
      <c r="A162" s="28"/>
      <c r="B162" s="10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11"/>
      <c r="P162" s="29"/>
      <c r="Q162" s="20"/>
    </row>
    <row r="163" spans="1:17" ht="12.75">
      <c r="A163" s="26" t="s">
        <v>247</v>
      </c>
      <c r="B163" s="8" t="s">
        <v>248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12">
        <f>SUM(O164:O165)</f>
        <v>0</v>
      </c>
      <c r="P163" s="27">
        <f>SUM(P164:P165)</f>
        <v>0</v>
      </c>
      <c r="Q163" s="20"/>
    </row>
    <row r="164" spans="1:17" ht="12.75">
      <c r="A164" s="28" t="s">
        <v>249</v>
      </c>
      <c r="B164" s="10" t="s">
        <v>250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11">
        <v>0</v>
      </c>
      <c r="P164" s="29">
        <v>0</v>
      </c>
      <c r="Q164" s="20"/>
    </row>
    <row r="165" spans="1:17" ht="12.75">
      <c r="A165" s="28" t="s">
        <v>251</v>
      </c>
      <c r="B165" s="10" t="s">
        <v>252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11">
        <v>0</v>
      </c>
      <c r="P165" s="29">
        <v>0</v>
      </c>
      <c r="Q165" s="20"/>
    </row>
    <row r="166" spans="1:17" ht="12.75">
      <c r="A166" s="28"/>
      <c r="B166" s="10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11"/>
      <c r="P166" s="29"/>
      <c r="Q166" s="20"/>
    </row>
    <row r="167" spans="1:17" ht="12.75">
      <c r="A167" s="26" t="s">
        <v>253</v>
      </c>
      <c r="B167" s="8" t="s">
        <v>254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12">
        <f>O168</f>
        <v>0</v>
      </c>
      <c r="P167" s="27">
        <f>P168</f>
        <v>0</v>
      </c>
      <c r="Q167" s="20"/>
    </row>
    <row r="168" spans="1:17" ht="12.75">
      <c r="A168" s="28" t="s">
        <v>255</v>
      </c>
      <c r="B168" s="10" t="s">
        <v>256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11">
        <v>0</v>
      </c>
      <c r="P168" s="29">
        <v>0</v>
      </c>
      <c r="Q168" s="20"/>
    </row>
    <row r="169" spans="1:17" ht="12.75">
      <c r="A169" s="28"/>
      <c r="B169" s="10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11"/>
      <c r="P169" s="29"/>
      <c r="Q169" s="20"/>
    </row>
    <row r="170" spans="1:17" ht="12.75">
      <c r="A170" s="26" t="s">
        <v>257</v>
      </c>
      <c r="B170" s="8" t="s">
        <v>258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12">
        <f>SUM(O171:O175)</f>
        <v>0</v>
      </c>
      <c r="P170" s="27">
        <f>SUM(P171:P175)</f>
        <v>0</v>
      </c>
      <c r="Q170" s="20"/>
    </row>
    <row r="171" spans="1:17" ht="12.75">
      <c r="A171" s="28" t="s">
        <v>259</v>
      </c>
      <c r="B171" s="10" t="s">
        <v>260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11">
        <v>0</v>
      </c>
      <c r="P171" s="29">
        <v>0</v>
      </c>
      <c r="Q171" s="20"/>
    </row>
    <row r="172" spans="1:17" ht="12.75">
      <c r="A172" s="28" t="s">
        <v>261</v>
      </c>
      <c r="B172" s="10" t="s">
        <v>262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11">
        <v>0</v>
      </c>
      <c r="P172" s="29">
        <v>0</v>
      </c>
      <c r="Q172" s="20"/>
    </row>
    <row r="173" spans="1:17" ht="12.75">
      <c r="A173" s="28" t="s">
        <v>263</v>
      </c>
      <c r="B173" s="10" t="s">
        <v>264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11">
        <v>0</v>
      </c>
      <c r="P173" s="29">
        <v>0</v>
      </c>
      <c r="Q173" s="20"/>
    </row>
    <row r="174" spans="1:17" ht="12.75">
      <c r="A174" s="28" t="s">
        <v>265</v>
      </c>
      <c r="B174" s="10" t="s">
        <v>266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11">
        <v>0</v>
      </c>
      <c r="P174" s="29">
        <v>0</v>
      </c>
      <c r="Q174" s="20"/>
    </row>
    <row r="175" spans="1:17" ht="12.75">
      <c r="A175" s="28" t="s">
        <v>267</v>
      </c>
      <c r="B175" s="10" t="s">
        <v>268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11">
        <v>0</v>
      </c>
      <c r="P175" s="29">
        <v>0</v>
      </c>
      <c r="Q175" s="20"/>
    </row>
    <row r="176" spans="1:17" ht="12.75">
      <c r="A176" s="28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11"/>
      <c r="P176" s="29"/>
      <c r="Q176" s="20"/>
    </row>
    <row r="177" spans="1:17" ht="12.75">
      <c r="A177" s="26" t="s">
        <v>269</v>
      </c>
      <c r="B177" s="8" t="s">
        <v>270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12">
        <f>SUM(O178:O179)</f>
        <v>0</v>
      </c>
      <c r="P177" s="27">
        <f>SUM(P178:P179)</f>
        <v>0</v>
      </c>
      <c r="Q177" s="20"/>
    </row>
    <row r="178" spans="1:17" ht="12.75">
      <c r="A178" s="28" t="s">
        <v>271</v>
      </c>
      <c r="B178" s="10" t="s">
        <v>272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11">
        <v>0</v>
      </c>
      <c r="P178" s="29">
        <v>0</v>
      </c>
      <c r="Q178" s="20"/>
    </row>
    <row r="179" spans="1:17" ht="12.75">
      <c r="A179" s="28" t="s">
        <v>273</v>
      </c>
      <c r="B179" s="10" t="s">
        <v>274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11">
        <v>0</v>
      </c>
      <c r="P179" s="29">
        <v>0</v>
      </c>
      <c r="Q179" s="20"/>
    </row>
    <row r="180" spans="1:17" ht="12.75">
      <c r="A180" s="28"/>
      <c r="B180" s="10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11"/>
      <c r="P180" s="29"/>
      <c r="Q180" s="20"/>
    </row>
    <row r="181" spans="1:17" ht="12.75">
      <c r="A181" s="26" t="s">
        <v>275</v>
      </c>
      <c r="B181" s="8" t="s">
        <v>98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12">
        <f>O182+O186+O190</f>
        <v>4881301.5</v>
      </c>
      <c r="P181" s="27">
        <f>P182+P186+P190</f>
        <v>3628572.8</v>
      </c>
      <c r="Q181" s="20"/>
    </row>
    <row r="182" spans="1:17" ht="12.75">
      <c r="A182" s="26" t="s">
        <v>276</v>
      </c>
      <c r="B182" s="8" t="s">
        <v>100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12">
        <f>SUM(O183:O184)</f>
        <v>0</v>
      </c>
      <c r="P182" s="27">
        <f>SUM(P183:P184)</f>
        <v>0</v>
      </c>
      <c r="Q182" s="20"/>
    </row>
    <row r="183" spans="1:17" ht="12.75">
      <c r="A183" s="28" t="s">
        <v>277</v>
      </c>
      <c r="B183" s="10" t="s">
        <v>278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11">
        <v>0</v>
      </c>
      <c r="P183" s="29">
        <v>0</v>
      </c>
      <c r="Q183" s="20"/>
    </row>
    <row r="184" spans="1:17" ht="12.75">
      <c r="A184" s="28" t="s">
        <v>279</v>
      </c>
      <c r="B184" s="10" t="s">
        <v>280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11">
        <v>0</v>
      </c>
      <c r="P184" s="29">
        <v>0</v>
      </c>
      <c r="Q184" s="20"/>
    </row>
    <row r="185" spans="1:17" ht="12.75">
      <c r="A185" s="28"/>
      <c r="B185" s="10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11"/>
      <c r="P185" s="29"/>
      <c r="Q185" s="20"/>
    </row>
    <row r="186" spans="1:17" ht="12.75">
      <c r="A186" s="26" t="s">
        <v>281</v>
      </c>
      <c r="B186" s="8" t="s">
        <v>102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12">
        <f>SUM(O187:O188)</f>
        <v>0</v>
      </c>
      <c r="P186" s="27">
        <f>SUM(P187:P188)</f>
        <v>0</v>
      </c>
      <c r="Q186" s="20"/>
    </row>
    <row r="187" spans="1:17" ht="12.75">
      <c r="A187" s="28" t="s">
        <v>282</v>
      </c>
      <c r="B187" s="10" t="s">
        <v>283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11">
        <v>0</v>
      </c>
      <c r="P187" s="29">
        <v>0</v>
      </c>
      <c r="Q187" s="20"/>
    </row>
    <row r="188" spans="1:17" ht="12.75">
      <c r="A188" s="28" t="s">
        <v>284</v>
      </c>
      <c r="B188" s="10" t="s">
        <v>285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11">
        <v>0</v>
      </c>
      <c r="P188" s="29">
        <v>0</v>
      </c>
      <c r="Q188" s="20"/>
    </row>
    <row r="189" spans="1:17" ht="12.75">
      <c r="A189" s="28"/>
      <c r="B189" s="10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11"/>
      <c r="P189" s="29"/>
      <c r="Q189" s="20"/>
    </row>
    <row r="190" spans="1:17" ht="12.75">
      <c r="A190" s="26" t="s">
        <v>286</v>
      </c>
      <c r="B190" s="8" t="s">
        <v>104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12">
        <f>SUM(O191:O192)</f>
        <v>4881301.5</v>
      </c>
      <c r="P190" s="27">
        <f>SUM(P191:P192)</f>
        <v>3628572.8</v>
      </c>
      <c r="Q190" s="20"/>
    </row>
    <row r="191" spans="1:17" ht="12.75">
      <c r="A191" s="28" t="s">
        <v>287</v>
      </c>
      <c r="B191" s="10" t="s">
        <v>288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11">
        <v>0</v>
      </c>
      <c r="P191" s="29">
        <v>0</v>
      </c>
      <c r="Q191" s="20"/>
    </row>
    <row r="192" spans="1:17" ht="12.75">
      <c r="A192" s="28" t="s">
        <v>289</v>
      </c>
      <c r="B192" s="10" t="s">
        <v>290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11">
        <v>4881301.5</v>
      </c>
      <c r="P192" s="29">
        <v>3628572.8</v>
      </c>
      <c r="Q192" s="20"/>
    </row>
    <row r="193" spans="1:17" ht="12.75">
      <c r="A193" s="28"/>
      <c r="B193" s="10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11"/>
      <c r="P193" s="29"/>
      <c r="Q193" s="20"/>
    </row>
    <row r="194" spans="1:17" ht="12.75">
      <c r="A194" s="26" t="s">
        <v>291</v>
      </c>
      <c r="B194" s="8" t="s">
        <v>292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12">
        <f>O195+O199+O203+O207+O210</f>
        <v>18644654.81</v>
      </c>
      <c r="P194" s="27">
        <f>P195+P199+P203+P207+P210</f>
        <v>19027895.09</v>
      </c>
      <c r="Q194" s="20"/>
    </row>
    <row r="195" spans="1:17" ht="12.75">
      <c r="A195" s="26" t="s">
        <v>293</v>
      </c>
      <c r="B195" s="8" t="s">
        <v>294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12">
        <f>SUM(O196:O197)</f>
        <v>18644654.81</v>
      </c>
      <c r="P195" s="27">
        <f>SUM(P196:P197)</f>
        <v>19027895.09</v>
      </c>
      <c r="Q195" s="20"/>
    </row>
    <row r="196" spans="1:17" ht="12.75">
      <c r="A196" s="28" t="s">
        <v>295</v>
      </c>
      <c r="B196" s="10" t="s">
        <v>296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11">
        <v>18644654.81</v>
      </c>
      <c r="P196" s="29">
        <v>19027895.09</v>
      </c>
      <c r="Q196" s="20"/>
    </row>
    <row r="197" spans="1:17" ht="12.75">
      <c r="A197" s="28" t="s">
        <v>297</v>
      </c>
      <c r="B197" s="10" t="s">
        <v>298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11">
        <v>0</v>
      </c>
      <c r="P197" s="29">
        <v>0</v>
      </c>
      <c r="Q197" s="20"/>
    </row>
    <row r="198" spans="1:17" ht="12.75">
      <c r="A198" s="28"/>
      <c r="B198" s="10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11"/>
      <c r="P198" s="29"/>
      <c r="Q198" s="20"/>
    </row>
    <row r="199" spans="1:17" ht="12.75">
      <c r="A199" s="26" t="s">
        <v>299</v>
      </c>
      <c r="B199" s="8" t="s">
        <v>300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12">
        <f>SUM(O200:O201)</f>
        <v>0</v>
      </c>
      <c r="P199" s="27">
        <f>SUM(P200:P201)</f>
        <v>0</v>
      </c>
      <c r="Q199" s="20"/>
    </row>
    <row r="200" spans="1:17" ht="12.75">
      <c r="A200" s="28" t="s">
        <v>301</v>
      </c>
      <c r="B200" s="10" t="s">
        <v>302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11">
        <v>0</v>
      </c>
      <c r="P200" s="29">
        <v>0</v>
      </c>
      <c r="Q200" s="20"/>
    </row>
    <row r="201" spans="1:17" ht="12.75">
      <c r="A201" s="28" t="s">
        <v>303</v>
      </c>
      <c r="B201" s="10" t="s">
        <v>304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11">
        <v>0</v>
      </c>
      <c r="P201" s="29">
        <v>0</v>
      </c>
      <c r="Q201" s="20"/>
    </row>
    <row r="202" spans="1:17" ht="12.75">
      <c r="A202" s="28"/>
      <c r="B202" s="10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11"/>
      <c r="P202" s="29"/>
      <c r="Q202" s="20"/>
    </row>
    <row r="203" spans="1:17" ht="12.75">
      <c r="A203" s="26" t="s">
        <v>305</v>
      </c>
      <c r="B203" s="8" t="s">
        <v>306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12">
        <f>SUM(O204:O205)</f>
        <v>0</v>
      </c>
      <c r="P203" s="27">
        <f>SUM(P204:P205)</f>
        <v>0</v>
      </c>
      <c r="Q203" s="20"/>
    </row>
    <row r="204" spans="1:17" ht="12.75">
      <c r="A204" s="28" t="s">
        <v>307</v>
      </c>
      <c r="B204" s="10" t="s">
        <v>308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11">
        <v>0</v>
      </c>
      <c r="P204" s="29">
        <v>0</v>
      </c>
      <c r="Q204" s="20"/>
    </row>
    <row r="205" spans="1:17" ht="12.75">
      <c r="A205" s="28" t="s">
        <v>309</v>
      </c>
      <c r="B205" s="10" t="s">
        <v>310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11">
        <v>0</v>
      </c>
      <c r="P205" s="29">
        <v>0</v>
      </c>
      <c r="Q205" s="20"/>
    </row>
    <row r="206" spans="1:17" ht="12.75">
      <c r="A206" s="28"/>
      <c r="B206" s="10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11"/>
      <c r="P206" s="29"/>
      <c r="Q206" s="20"/>
    </row>
    <row r="207" spans="1:17" ht="12.75">
      <c r="A207" s="26" t="s">
        <v>311</v>
      </c>
      <c r="B207" s="8" t="s">
        <v>312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12">
        <f>O208</f>
        <v>0</v>
      </c>
      <c r="P207" s="27">
        <f>P208</f>
        <v>0</v>
      </c>
      <c r="Q207" s="20"/>
    </row>
    <row r="208" spans="1:17" ht="12.75">
      <c r="A208" s="28" t="s">
        <v>313</v>
      </c>
      <c r="B208" s="10" t="s">
        <v>312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11">
        <v>0</v>
      </c>
      <c r="P208" s="29">
        <v>0</v>
      </c>
      <c r="Q208" s="20"/>
    </row>
    <row r="209" spans="1:17" ht="12.75">
      <c r="A209" s="28"/>
      <c r="B209" s="10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11"/>
      <c r="P209" s="29"/>
      <c r="Q209" s="20"/>
    </row>
    <row r="210" spans="1:17" ht="12.75">
      <c r="A210" s="26" t="s">
        <v>314</v>
      </c>
      <c r="B210" s="8" t="s">
        <v>315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12">
        <f>SUM(O211:O212)</f>
        <v>0</v>
      </c>
      <c r="P210" s="27">
        <f>SUM(P211:P212)</f>
        <v>0</v>
      </c>
      <c r="Q210" s="20"/>
    </row>
    <row r="211" spans="1:17" ht="12.75">
      <c r="A211" s="28" t="s">
        <v>316</v>
      </c>
      <c r="B211" s="10" t="s">
        <v>317</v>
      </c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11">
        <v>0</v>
      </c>
      <c r="P211" s="29">
        <v>0</v>
      </c>
      <c r="Q211" s="20"/>
    </row>
    <row r="212" spans="1:17" ht="12.75">
      <c r="A212" s="28" t="s">
        <v>318</v>
      </c>
      <c r="B212" s="10" t="s">
        <v>319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11">
        <v>0</v>
      </c>
      <c r="P212" s="29">
        <v>0</v>
      </c>
      <c r="Q212" s="20"/>
    </row>
    <row r="213" spans="1:17" ht="12.75">
      <c r="A213" s="28"/>
      <c r="B213" s="10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11"/>
      <c r="P213" s="29"/>
      <c r="Q213" s="20"/>
    </row>
    <row r="214" spans="1:17" ht="12.75">
      <c r="A214" s="26" t="s">
        <v>320</v>
      </c>
      <c r="B214" s="8" t="s">
        <v>321</v>
      </c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12">
        <f>O215+O224+O228+O235+O238+O241</f>
        <v>0</v>
      </c>
      <c r="P214" s="27">
        <f>P215+P224+P228+P235+P238+P241</f>
        <v>156758739.23</v>
      </c>
      <c r="Q214" s="20"/>
    </row>
    <row r="215" spans="1:17" ht="12.75">
      <c r="A215" s="26" t="s">
        <v>322</v>
      </c>
      <c r="B215" s="8" t="s">
        <v>323</v>
      </c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12">
        <f>SUM(O216:O223)</f>
        <v>0</v>
      </c>
      <c r="P215" s="27">
        <f>SUM(P216:P223)</f>
        <v>0</v>
      </c>
      <c r="Q215" s="20"/>
    </row>
    <row r="216" spans="1:17" ht="12.75">
      <c r="A216" s="28" t="s">
        <v>324</v>
      </c>
      <c r="B216" s="10" t="s">
        <v>325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11">
        <v>0</v>
      </c>
      <c r="P216" s="29">
        <v>0</v>
      </c>
      <c r="Q216" s="20"/>
    </row>
    <row r="217" spans="1:17" ht="12.75">
      <c r="A217" s="28" t="s">
        <v>326</v>
      </c>
      <c r="B217" s="10" t="s">
        <v>327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11">
        <v>0</v>
      </c>
      <c r="P217" s="29">
        <v>0</v>
      </c>
      <c r="Q217" s="20"/>
    </row>
    <row r="218" spans="1:17" ht="12.75">
      <c r="A218" s="28" t="s">
        <v>328</v>
      </c>
      <c r="B218" s="10" t="s">
        <v>329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11">
        <v>0</v>
      </c>
      <c r="P218" s="29">
        <v>0</v>
      </c>
      <c r="Q218" s="20"/>
    </row>
    <row r="219" spans="1:17" ht="12.75">
      <c r="A219" s="28" t="s">
        <v>330</v>
      </c>
      <c r="B219" s="10" t="s">
        <v>331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11">
        <v>0</v>
      </c>
      <c r="P219" s="29">
        <v>0</v>
      </c>
      <c r="Q219" s="20"/>
    </row>
    <row r="220" spans="1:17" ht="12.75">
      <c r="A220" s="28" t="s">
        <v>332</v>
      </c>
      <c r="B220" s="10" t="s">
        <v>333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11">
        <v>0</v>
      </c>
      <c r="P220" s="29">
        <v>0</v>
      </c>
      <c r="Q220" s="20"/>
    </row>
    <row r="221" spans="1:17" ht="12.75">
      <c r="A221" s="28" t="s">
        <v>334</v>
      </c>
      <c r="B221" s="10" t="s">
        <v>335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11">
        <v>0</v>
      </c>
      <c r="P221" s="29">
        <v>0</v>
      </c>
      <c r="Q221" s="20"/>
    </row>
    <row r="222" spans="1:17" ht="12.75">
      <c r="A222" s="28" t="s">
        <v>336</v>
      </c>
      <c r="B222" s="10" t="s">
        <v>337</v>
      </c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11">
        <v>0</v>
      </c>
      <c r="P222" s="29">
        <v>0</v>
      </c>
      <c r="Q222" s="20"/>
    </row>
    <row r="223" spans="1:17" ht="12.75">
      <c r="A223" s="28">
        <v>5518</v>
      </c>
      <c r="B223" s="15" t="s">
        <v>388</v>
      </c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11">
        <v>0</v>
      </c>
      <c r="P223" s="29">
        <v>0</v>
      </c>
      <c r="Q223" s="20"/>
    </row>
    <row r="224" spans="1:17" ht="12.75">
      <c r="A224" s="26" t="s">
        <v>338</v>
      </c>
      <c r="B224" s="8" t="s">
        <v>339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12">
        <f>SUM(O225:O226)</f>
        <v>0</v>
      </c>
      <c r="P224" s="27">
        <f>SUM(P225:P226)</f>
        <v>0</v>
      </c>
      <c r="Q224" s="20"/>
    </row>
    <row r="225" spans="1:17" ht="12.75">
      <c r="A225" s="28" t="s">
        <v>340</v>
      </c>
      <c r="B225" s="10" t="s">
        <v>341</v>
      </c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11">
        <v>0</v>
      </c>
      <c r="P225" s="29">
        <v>0</v>
      </c>
      <c r="Q225" s="20"/>
    </row>
    <row r="226" spans="1:17" ht="12.75">
      <c r="A226" s="28" t="s">
        <v>342</v>
      </c>
      <c r="B226" s="10" t="s">
        <v>343</v>
      </c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11">
        <v>0</v>
      </c>
      <c r="P226" s="29">
        <v>0</v>
      </c>
      <c r="Q226" s="20"/>
    </row>
    <row r="227" spans="1:17" ht="12.75">
      <c r="A227" s="28"/>
      <c r="B227" s="10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11"/>
      <c r="P227" s="29"/>
      <c r="Q227" s="20"/>
    </row>
    <row r="228" spans="1:17" ht="12.75">
      <c r="A228" s="26" t="s">
        <v>344</v>
      </c>
      <c r="B228" s="8" t="s">
        <v>345</v>
      </c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12">
        <f>SUM(O229:O233)</f>
        <v>0</v>
      </c>
      <c r="P228" s="27">
        <f>SUM(P229:P233)</f>
        <v>0</v>
      </c>
      <c r="Q228" s="20"/>
    </row>
    <row r="229" spans="1:17" ht="12.75">
      <c r="A229" s="28" t="s">
        <v>346</v>
      </c>
      <c r="B229" s="10" t="s">
        <v>347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11">
        <v>0</v>
      </c>
      <c r="P229" s="29">
        <v>0</v>
      </c>
      <c r="Q229" s="20"/>
    </row>
    <row r="230" spans="1:17" ht="12.75">
      <c r="A230" s="28" t="s">
        <v>348</v>
      </c>
      <c r="B230" s="10" t="s">
        <v>349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11">
        <v>0</v>
      </c>
      <c r="P230" s="29">
        <v>0</v>
      </c>
      <c r="Q230" s="20"/>
    </row>
    <row r="231" spans="1:17" ht="12.75">
      <c r="A231" s="28" t="s">
        <v>350</v>
      </c>
      <c r="B231" s="10" t="s">
        <v>351</v>
      </c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11">
        <v>0</v>
      </c>
      <c r="P231" s="29">
        <v>0</v>
      </c>
      <c r="Q231" s="20"/>
    </row>
    <row r="232" spans="1:17" ht="12.75">
      <c r="A232" s="28" t="s">
        <v>352</v>
      </c>
      <c r="B232" s="10" t="s">
        <v>353</v>
      </c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11">
        <v>0</v>
      </c>
      <c r="P232" s="29">
        <v>0</v>
      </c>
      <c r="Q232" s="20"/>
    </row>
    <row r="233" spans="1:17" ht="12.75">
      <c r="A233" s="28" t="s">
        <v>354</v>
      </c>
      <c r="B233" s="10" t="s">
        <v>355</v>
      </c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11">
        <v>0</v>
      </c>
      <c r="P233" s="29">
        <v>0</v>
      </c>
      <c r="Q233" s="20"/>
    </row>
    <row r="234" spans="1:17" ht="12.75">
      <c r="A234" s="28"/>
      <c r="B234" s="10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11"/>
      <c r="P234" s="29"/>
      <c r="Q234" s="20"/>
    </row>
    <row r="235" spans="1:17" ht="12.75">
      <c r="A235" s="26" t="s">
        <v>356</v>
      </c>
      <c r="B235" s="8" t="s">
        <v>357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12">
        <f>O236</f>
        <v>0</v>
      </c>
      <c r="P235" s="27">
        <f>P236</f>
        <v>0</v>
      </c>
      <c r="Q235" s="20"/>
    </row>
    <row r="236" spans="1:17" ht="12.75">
      <c r="A236" s="28" t="s">
        <v>358</v>
      </c>
      <c r="B236" s="10" t="s">
        <v>357</v>
      </c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11">
        <v>0</v>
      </c>
      <c r="P236" s="29">
        <v>0</v>
      </c>
      <c r="Q236" s="20"/>
    </row>
    <row r="237" spans="1:17" ht="12.75">
      <c r="A237" s="28"/>
      <c r="B237" s="10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11"/>
      <c r="P237" s="29"/>
      <c r="Q237" s="20"/>
    </row>
    <row r="238" spans="1:17" ht="12.75">
      <c r="A238" s="26" t="s">
        <v>359</v>
      </c>
      <c r="B238" s="8" t="s">
        <v>360</v>
      </c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12">
        <f>O239</f>
        <v>0</v>
      </c>
      <c r="P238" s="27">
        <f>P239</f>
        <v>0</v>
      </c>
      <c r="Q238" s="20"/>
    </row>
    <row r="239" spans="1:17" ht="12.75">
      <c r="A239" s="28" t="s">
        <v>361</v>
      </c>
      <c r="B239" s="10" t="s">
        <v>360</v>
      </c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11">
        <v>0</v>
      </c>
      <c r="P239" s="29">
        <v>0</v>
      </c>
      <c r="Q239" s="20"/>
    </row>
    <row r="240" spans="1:17" ht="12.75">
      <c r="A240" s="28"/>
      <c r="B240" s="10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11"/>
      <c r="P240" s="29"/>
      <c r="Q240" s="20"/>
    </row>
    <row r="241" spans="1:17" ht="12.75">
      <c r="A241" s="26" t="s">
        <v>362</v>
      </c>
      <c r="B241" s="8" t="s">
        <v>363</v>
      </c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12">
        <f>SUM(O242:O249)</f>
        <v>0</v>
      </c>
      <c r="P241" s="27">
        <f>SUM(P242:P249)</f>
        <v>156758739.23</v>
      </c>
      <c r="Q241" s="20"/>
    </row>
    <row r="242" spans="1:17" ht="12.75">
      <c r="A242" s="28" t="s">
        <v>364</v>
      </c>
      <c r="B242" s="10" t="s">
        <v>365</v>
      </c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11">
        <v>0</v>
      </c>
      <c r="P242" s="29">
        <v>0</v>
      </c>
      <c r="Q242" s="20"/>
    </row>
    <row r="243" spans="1:17" ht="12.75">
      <c r="A243" s="28" t="s">
        <v>366</v>
      </c>
      <c r="B243" s="10" t="s">
        <v>367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11">
        <v>0</v>
      </c>
      <c r="P243" s="29">
        <v>0</v>
      </c>
      <c r="Q243" s="20"/>
    </row>
    <row r="244" spans="1:17" ht="12.75">
      <c r="A244" s="28" t="s">
        <v>368</v>
      </c>
      <c r="B244" s="10" t="s">
        <v>369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11">
        <v>0</v>
      </c>
      <c r="P244" s="44">
        <v>156758739.23</v>
      </c>
      <c r="Q244" s="20"/>
    </row>
    <row r="245" spans="1:17" ht="12.75">
      <c r="A245" s="28" t="s">
        <v>370</v>
      </c>
      <c r="B245" s="10" t="s">
        <v>371</v>
      </c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11">
        <v>0</v>
      </c>
      <c r="P245" s="29">
        <v>0</v>
      </c>
      <c r="Q245" s="20"/>
    </row>
    <row r="246" spans="1:17" ht="12.75">
      <c r="A246" s="28" t="s">
        <v>372</v>
      </c>
      <c r="B246" s="10" t="s">
        <v>373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11">
        <v>0</v>
      </c>
      <c r="P246" s="29">
        <v>0</v>
      </c>
      <c r="Q246" s="20"/>
    </row>
    <row r="247" spans="1:17" ht="12.75">
      <c r="A247" s="28" t="s">
        <v>374</v>
      </c>
      <c r="B247" s="10" t="s">
        <v>152</v>
      </c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11">
        <v>0</v>
      </c>
      <c r="P247" s="29">
        <v>0</v>
      </c>
      <c r="Q247" s="20"/>
    </row>
    <row r="248" spans="1:17" ht="12.75">
      <c r="A248" s="28" t="s">
        <v>375</v>
      </c>
      <c r="B248" s="10" t="s">
        <v>376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11">
        <v>0</v>
      </c>
      <c r="P248" s="29">
        <v>0</v>
      </c>
      <c r="Q248" s="20"/>
    </row>
    <row r="249" spans="1:17" ht="12.75">
      <c r="A249" s="28" t="s">
        <v>377</v>
      </c>
      <c r="B249" s="10" t="s">
        <v>378</v>
      </c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11">
        <v>0</v>
      </c>
      <c r="P249" s="29">
        <v>0</v>
      </c>
      <c r="Q249" s="20"/>
    </row>
    <row r="250" spans="1:17" ht="12.75">
      <c r="A250" s="28"/>
      <c r="B250" s="10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11"/>
      <c r="P250" s="29"/>
      <c r="Q250" s="20"/>
    </row>
    <row r="251" spans="1:17" ht="12.75">
      <c r="A251" s="28">
        <v>5600</v>
      </c>
      <c r="B251" s="10" t="s">
        <v>385</v>
      </c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11">
        <f>O252</f>
        <v>0</v>
      </c>
      <c r="P251" s="29">
        <f>P252</f>
        <v>0</v>
      </c>
      <c r="Q251" s="20"/>
    </row>
    <row r="252" spans="1:17" ht="12.75">
      <c r="A252" s="28">
        <v>5610</v>
      </c>
      <c r="B252" s="10" t="s">
        <v>386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11">
        <v>0</v>
      </c>
      <c r="P252" s="29">
        <v>0</v>
      </c>
      <c r="Q252" s="20"/>
    </row>
    <row r="253" spans="1:17" ht="12.75">
      <c r="A253" s="28">
        <v>5611</v>
      </c>
      <c r="B253" s="10" t="s">
        <v>390</v>
      </c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11">
        <v>0</v>
      </c>
      <c r="P253" s="29">
        <v>0</v>
      </c>
      <c r="Q253" s="20"/>
    </row>
    <row r="254" spans="1:17" ht="12.75">
      <c r="A254" s="31"/>
      <c r="B254" s="32" t="s">
        <v>381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3">
        <f>O108+O139+O181+O194+O214+O251</f>
        <v>1393815695.99</v>
      </c>
      <c r="P254" s="34">
        <f>P108+P139+P181+P194+P214+P251</f>
        <v>1344035921.07</v>
      </c>
      <c r="Q254" s="20"/>
    </row>
    <row r="255" spans="1:17" ht="4.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11"/>
      <c r="P255" s="11"/>
      <c r="Q255" s="20"/>
    </row>
    <row r="256" spans="1:17" ht="12.75">
      <c r="A256" s="35"/>
      <c r="B256" s="36" t="s">
        <v>391</v>
      </c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7">
        <f>O105-O254</f>
        <v>82866936.77999997</v>
      </c>
      <c r="P256" s="38">
        <f>P105-P254</f>
        <v>282791874.1500001</v>
      </c>
      <c r="Q256" s="20"/>
    </row>
    <row r="257" spans="1:17" ht="3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11"/>
      <c r="P257" s="11"/>
      <c r="Q257" s="20"/>
    </row>
    <row r="258" spans="1:17" ht="12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8"/>
      <c r="P258" s="18"/>
      <c r="Q258" s="20"/>
    </row>
    <row r="259" spans="1:17" ht="15">
      <c r="A259" s="17"/>
      <c r="B259" s="19" t="s">
        <v>384</v>
      </c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8"/>
      <c r="P259" s="18"/>
      <c r="Q259" s="20"/>
    </row>
    <row r="260" spans="1:17" ht="12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8"/>
      <c r="P260" s="18"/>
      <c r="Q260" s="20"/>
    </row>
    <row r="261" ht="12.75" hidden="1"/>
    <row r="262" ht="12.75" hidden="1"/>
    <row r="263" spans="6:14" ht="12.75" customHeight="1" hidden="1"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6:14" ht="12.75" customHeight="1" hidden="1"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6:14" ht="12.75" customHeight="1" hidden="1"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6:14" ht="12.75" customHeight="1" hidden="1">
      <c r="F266" s="16"/>
      <c r="G266" s="16"/>
      <c r="H266" s="16"/>
      <c r="I266" s="16"/>
      <c r="J266" s="16"/>
      <c r="K266" s="16"/>
      <c r="L266" s="16"/>
      <c r="M266" s="16"/>
      <c r="N266" s="16"/>
    </row>
    <row r="267" ht="12.75" hidden="1"/>
    <row r="268" ht="12.75" hidden="1"/>
    <row r="269" ht="12.75" hidden="1"/>
    <row r="270" ht="12.75" hidden="1"/>
    <row r="271" ht="12.75" hidden="1"/>
    <row r="272" ht="12.75" hidden="1"/>
  </sheetData>
  <sheetProtection/>
  <mergeCells count="3">
    <mergeCell ref="A1:P1"/>
    <mergeCell ref="A2:P2"/>
    <mergeCell ref="A3:P3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usuario</cp:lastModifiedBy>
  <cp:lastPrinted>2017-09-03T20:30:44Z</cp:lastPrinted>
  <dcterms:created xsi:type="dcterms:W3CDTF">2010-12-03T18:40:30Z</dcterms:created>
  <dcterms:modified xsi:type="dcterms:W3CDTF">2017-12-01T20:42:05Z</dcterms:modified>
  <cp:category/>
  <cp:version/>
  <cp:contentType/>
  <cp:contentStatus/>
</cp:coreProperties>
</file>